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5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drawings/drawing6.xml" ContentType="application/vnd.openxmlformats-officedocument.drawing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7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8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1.COMFENALCO\COMFENALCO 2026\FONDO MILENEIO\"/>
    </mc:Choice>
  </mc:AlternateContent>
  <xr:revisionPtr revIDLastSave="0" documentId="8_{4A0B5CB9-4F5F-44BB-968E-5FE6A0250871}" xr6:coauthVersionLast="47" xr6:coauthVersionMax="47" xr10:uidLastSave="{00000000-0000-0000-0000-000000000000}"/>
  <bookViews>
    <workbookView xWindow="-108" yWindow="-108" windowWidth="23256" windowHeight="12456" tabRatio="858" activeTab="4" xr2:uid="{C0BCCFF8-5251-473B-A103-6B28FB37F01C}"/>
  </bookViews>
  <sheets>
    <sheet name="Cómo comenzar" sheetId="6" r:id="rId1"/>
    <sheet name="Ingresos" sheetId="1" r:id="rId2"/>
    <sheet name="Obligaciones Fcieras" sheetId="2" r:id="rId3"/>
    <sheet name="Gastos del Hogar" sheetId="5" r:id="rId4"/>
    <sheet name="Salud" sheetId="7" r:id="rId5"/>
    <sheet name="Educación-Hijos" sheetId="3" r:id="rId6"/>
    <sheet name="Transporte-Auto" sheetId="4" r:id="rId7"/>
    <sheet name="Comida-Entretenimiento" sheetId="8" r:id="rId8"/>
    <sheet name="Desvíos Pto-Real" sheetId="11" r:id="rId9"/>
    <sheet name="gráfico" sheetId="12" r:id="rId10"/>
  </sheets>
  <calcPr calcId="191029"/>
</workbook>
</file>

<file path=xl/calcChain.xml><?xml version="1.0" encoding="utf-8"?>
<calcChain xmlns="http://schemas.openxmlformats.org/spreadsheetml/2006/main">
  <c r="E5" i="12" l="1"/>
  <c r="E3" i="12"/>
  <c r="E5" i="11"/>
  <c r="E3" i="11"/>
  <c r="E5" i="8"/>
  <c r="E3" i="8"/>
  <c r="E5" i="4"/>
  <c r="E3" i="4"/>
  <c r="E5" i="3"/>
  <c r="E3" i="3"/>
  <c r="E5" i="7"/>
  <c r="E3" i="7"/>
  <c r="E5" i="5"/>
  <c r="E3" i="5"/>
  <c r="E3" i="2"/>
  <c r="J21" i="8"/>
  <c r="J19" i="8"/>
  <c r="J17" i="8"/>
  <c r="J15" i="8"/>
  <c r="J13" i="8"/>
  <c r="J11" i="8"/>
  <c r="J9" i="8"/>
  <c r="J25" i="4"/>
  <c r="J23" i="4"/>
  <c r="J21" i="4"/>
  <c r="J19" i="4"/>
  <c r="J17" i="4"/>
  <c r="J15" i="4"/>
  <c r="J13" i="4"/>
  <c r="J11" i="4"/>
  <c r="J9" i="4"/>
  <c r="J27" i="4" s="1"/>
  <c r="J23" i="3"/>
  <c r="J21" i="3"/>
  <c r="J19" i="3"/>
  <c r="J17" i="3"/>
  <c r="J15" i="3"/>
  <c r="J13" i="3"/>
  <c r="J11" i="3"/>
  <c r="J9" i="3"/>
  <c r="J25" i="3" s="1"/>
  <c r="J23" i="7"/>
  <c r="J21" i="7"/>
  <c r="J19" i="7"/>
  <c r="J17" i="7"/>
  <c r="J15" i="7"/>
  <c r="J13" i="7"/>
  <c r="J11" i="7"/>
  <c r="J9" i="7"/>
  <c r="J25" i="7" s="1"/>
  <c r="J29" i="5"/>
  <c r="J27" i="5"/>
  <c r="J25" i="5"/>
  <c r="J23" i="5"/>
  <c r="J21" i="5"/>
  <c r="J19" i="5"/>
  <c r="J17" i="5"/>
  <c r="J15" i="5"/>
  <c r="J13" i="5"/>
  <c r="J11" i="5"/>
  <c r="J9" i="5"/>
  <c r="J31" i="5" s="1"/>
  <c r="J21" i="2"/>
  <c r="J19" i="2"/>
  <c r="J17" i="2"/>
  <c r="J15" i="2"/>
  <c r="J13" i="2"/>
  <c r="J11" i="2"/>
  <c r="J9" i="2"/>
  <c r="J24" i="2" s="1"/>
  <c r="J23" i="1"/>
  <c r="J21" i="1"/>
  <c r="J19" i="1"/>
  <c r="J17" i="1"/>
  <c r="J15" i="1"/>
  <c r="Q11" i="1"/>
  <c r="J13" i="1"/>
  <c r="J11" i="1"/>
  <c r="J9" i="1"/>
  <c r="Q8" i="1" s="1"/>
  <c r="H9" i="1"/>
  <c r="O8" i="1" s="1"/>
  <c r="O8" i="7" s="1"/>
  <c r="E5" i="2"/>
  <c r="H21" i="11"/>
  <c r="H24" i="11"/>
  <c r="H13" i="11"/>
  <c r="H15" i="11"/>
  <c r="H16" i="11"/>
  <c r="H17" i="11"/>
  <c r="N6" i="12"/>
  <c r="M6" i="12"/>
  <c r="F10" i="11"/>
  <c r="J16" i="12"/>
  <c r="N6" i="11"/>
  <c r="M6" i="11"/>
  <c r="H21" i="8"/>
  <c r="H19" i="8"/>
  <c r="H17" i="8"/>
  <c r="H15" i="8"/>
  <c r="H13" i="8"/>
  <c r="H11" i="8"/>
  <c r="H9" i="8"/>
  <c r="H23" i="8" s="1"/>
  <c r="N26" i="8"/>
  <c r="M26" i="8"/>
  <c r="H25" i="4"/>
  <c r="H23" i="4"/>
  <c r="H21" i="4"/>
  <c r="H19" i="4"/>
  <c r="H17" i="4"/>
  <c r="H15" i="4"/>
  <c r="H13" i="4"/>
  <c r="H11" i="4"/>
  <c r="H9" i="4"/>
  <c r="H27" i="4" s="1"/>
  <c r="N26" i="4"/>
  <c r="M26" i="4"/>
  <c r="H23" i="3"/>
  <c r="H21" i="3"/>
  <c r="H19" i="3"/>
  <c r="H17" i="3"/>
  <c r="H15" i="3"/>
  <c r="H13" i="3"/>
  <c r="H11" i="3"/>
  <c r="H9" i="3"/>
  <c r="H25" i="3" s="1"/>
  <c r="O19" i="3" s="1"/>
  <c r="N26" i="3"/>
  <c r="M26" i="3"/>
  <c r="H23" i="7"/>
  <c r="H21" i="7"/>
  <c r="H19" i="7"/>
  <c r="H17" i="7"/>
  <c r="H15" i="7"/>
  <c r="H13" i="7"/>
  <c r="H11" i="7"/>
  <c r="H9" i="7"/>
  <c r="H25" i="7"/>
  <c r="O18" i="3" s="1"/>
  <c r="N26" i="7"/>
  <c r="M26" i="7"/>
  <c r="N26" i="5"/>
  <c r="M26" i="5"/>
  <c r="H25" i="5"/>
  <c r="H23" i="5"/>
  <c r="H21" i="5"/>
  <c r="H19" i="5"/>
  <c r="H17" i="5"/>
  <c r="H15" i="5"/>
  <c r="H13" i="5"/>
  <c r="H11" i="5"/>
  <c r="H9" i="5"/>
  <c r="H31" i="5" s="1"/>
  <c r="O17" i="7" s="1"/>
  <c r="H21" i="2"/>
  <c r="H19" i="2"/>
  <c r="H17" i="2"/>
  <c r="H15" i="2"/>
  <c r="H13" i="2"/>
  <c r="H11" i="2"/>
  <c r="H9" i="2"/>
  <c r="H24" i="2" s="1"/>
  <c r="O16" i="3" s="1"/>
  <c r="N26" i="2"/>
  <c r="M26" i="2"/>
  <c r="Q10" i="1"/>
  <c r="Q10" i="5" s="1"/>
  <c r="D13" i="11"/>
  <c r="Q9" i="1"/>
  <c r="Q9" i="2" s="1"/>
  <c r="H12" i="11"/>
  <c r="H23" i="1"/>
  <c r="H21" i="1"/>
  <c r="H19" i="1"/>
  <c r="H17" i="1"/>
  <c r="H15" i="1"/>
  <c r="O11" i="1"/>
  <c r="O11" i="3"/>
  <c r="H13" i="1"/>
  <c r="O10" i="1"/>
  <c r="H11" i="1"/>
  <c r="O9" i="1"/>
  <c r="O9" i="8" s="1"/>
  <c r="Q13" i="1"/>
  <c r="D16" i="11" s="1"/>
  <c r="Q13" i="5"/>
  <c r="Q12" i="1"/>
  <c r="Q12" i="2" s="1"/>
  <c r="O13" i="1"/>
  <c r="O13" i="4" s="1"/>
  <c r="O12" i="1"/>
  <c r="O12" i="2" s="1"/>
  <c r="H29" i="5"/>
  <c r="H27" i="5"/>
  <c r="O14" i="1"/>
  <c r="O14" i="8"/>
  <c r="P14" i="8"/>
  <c r="N26" i="1"/>
  <c r="M26" i="1"/>
  <c r="F18" i="11"/>
  <c r="F25" i="11" s="1"/>
  <c r="H20" i="11"/>
  <c r="O14" i="2"/>
  <c r="P14" i="2"/>
  <c r="O14" i="5"/>
  <c r="O14" i="7"/>
  <c r="P14" i="7" s="1"/>
  <c r="O14" i="3"/>
  <c r="P14" i="3" s="1"/>
  <c r="O14" i="4"/>
  <c r="Q9" i="5"/>
  <c r="Q14" i="1"/>
  <c r="Q14" i="5" s="1"/>
  <c r="P14" i="1"/>
  <c r="P14" i="5"/>
  <c r="P14" i="4"/>
  <c r="H22" i="11"/>
  <c r="H14" i="11"/>
  <c r="O11" i="5"/>
  <c r="P11" i="5"/>
  <c r="O11" i="7"/>
  <c r="P11" i="7"/>
  <c r="O11" i="8"/>
  <c r="P11" i="8"/>
  <c r="Q14" i="3"/>
  <c r="R14" i="3"/>
  <c r="Q14" i="8"/>
  <c r="R14" i="8"/>
  <c r="Q14" i="4"/>
  <c r="R14" i="4" s="1"/>
  <c r="H23" i="11"/>
  <c r="H11" i="11"/>
  <c r="P11" i="3"/>
  <c r="H19" i="11"/>
  <c r="Q13" i="4"/>
  <c r="O13" i="7"/>
  <c r="O11" i="4"/>
  <c r="P11" i="4" s="1"/>
  <c r="O11" i="2"/>
  <c r="P11" i="2"/>
  <c r="Q9" i="8"/>
  <c r="Q9" i="3"/>
  <c r="Q9" i="7"/>
  <c r="P11" i="1"/>
  <c r="Q9" i="4"/>
  <c r="Q13" i="3"/>
  <c r="Q13" i="2"/>
  <c r="Q13" i="8"/>
  <c r="Q13" i="7"/>
  <c r="O12" i="8"/>
  <c r="O12" i="3"/>
  <c r="O10" i="5"/>
  <c r="O10" i="2"/>
  <c r="Q10" i="2"/>
  <c r="Q10" i="4"/>
  <c r="O10" i="8"/>
  <c r="O10" i="3"/>
  <c r="O10" i="4"/>
  <c r="Q11" i="4"/>
  <c r="D14" i="11"/>
  <c r="Q11" i="5"/>
  <c r="Q11" i="7"/>
  <c r="Q11" i="8"/>
  <c r="R11" i="1"/>
  <c r="Q11" i="2"/>
  <c r="O10" i="7"/>
  <c r="J23" i="8"/>
  <c r="Q21" i="2" s="1"/>
  <c r="Q11" i="3"/>
  <c r="R14" i="1"/>
  <c r="O12" i="7"/>
  <c r="O12" i="5"/>
  <c r="R11" i="3"/>
  <c r="Q21" i="1"/>
  <c r="R11" i="2"/>
  <c r="R11" i="8"/>
  <c r="R11" i="7"/>
  <c r="R11" i="4"/>
  <c r="R11" i="5"/>
  <c r="J17" i="12" l="1"/>
  <c r="J18" i="12" s="1"/>
  <c r="O18" i="8"/>
  <c r="O18" i="4"/>
  <c r="O18" i="2"/>
  <c r="D20" i="11"/>
  <c r="Q17" i="2"/>
  <c r="O9" i="5"/>
  <c r="O9" i="3"/>
  <c r="Q21" i="4"/>
  <c r="Q21" i="3"/>
  <c r="H18" i="11"/>
  <c r="Q21" i="7"/>
  <c r="Q20" i="7"/>
  <c r="R20" i="7" s="1"/>
  <c r="Q20" i="1"/>
  <c r="R20" i="1" s="1"/>
  <c r="Q20" i="4"/>
  <c r="R20" i="4" s="1"/>
  <c r="Q20" i="5"/>
  <c r="R20" i="5" s="1"/>
  <c r="Q20" i="2"/>
  <c r="R20" i="2" s="1"/>
  <c r="D23" i="11"/>
  <c r="Q20" i="3"/>
  <c r="R20" i="3" s="1"/>
  <c r="Q20" i="8"/>
  <c r="R20" i="8" s="1"/>
  <c r="O20" i="5"/>
  <c r="O20" i="4"/>
  <c r="O20" i="1"/>
  <c r="O20" i="8"/>
  <c r="O20" i="2"/>
  <c r="O20" i="3"/>
  <c r="O20" i="7"/>
  <c r="Q19" i="3"/>
  <c r="D22" i="11"/>
  <c r="Q19" i="2"/>
  <c r="Q19" i="8"/>
  <c r="Q19" i="7"/>
  <c r="Q19" i="4"/>
  <c r="Q19" i="5"/>
  <c r="Q19" i="1"/>
  <c r="O19" i="7"/>
  <c r="O19" i="5"/>
  <c r="Q18" i="1"/>
  <c r="R18" i="1" s="1"/>
  <c r="Q18" i="7"/>
  <c r="R18" i="7" s="1"/>
  <c r="D21" i="11"/>
  <c r="Q18" i="8"/>
  <c r="R18" i="8" s="1"/>
  <c r="Q18" i="2"/>
  <c r="R18" i="2" s="1"/>
  <c r="Q18" i="4"/>
  <c r="R18" i="4" s="1"/>
  <c r="Q18" i="5"/>
  <c r="R18" i="5" s="1"/>
  <c r="Q18" i="3"/>
  <c r="R18" i="3" s="1"/>
  <c r="O18" i="7"/>
  <c r="O18" i="5"/>
  <c r="O18" i="1"/>
  <c r="Q8" i="7"/>
  <c r="Q8" i="8"/>
  <c r="D11" i="11"/>
  <c r="Q8" i="2"/>
  <c r="Q7" i="2" s="1"/>
  <c r="O17" i="4"/>
  <c r="O17" i="3"/>
  <c r="O16" i="4"/>
  <c r="O8" i="8"/>
  <c r="O16" i="1"/>
  <c r="O16" i="5"/>
  <c r="O16" i="7"/>
  <c r="O16" i="8"/>
  <c r="O16" i="2"/>
  <c r="Q16" i="5"/>
  <c r="Q16" i="8"/>
  <c r="Q16" i="3"/>
  <c r="Q16" i="7"/>
  <c r="Q16" i="1"/>
  <c r="Q16" i="2"/>
  <c r="D19" i="11"/>
  <c r="Q16" i="4"/>
  <c r="H25" i="1"/>
  <c r="O13" i="2"/>
  <c r="O13" i="3"/>
  <c r="Q12" i="5"/>
  <c r="D15" i="11"/>
  <c r="J25" i="1"/>
  <c r="Q12" i="3"/>
  <c r="Q12" i="7"/>
  <c r="Q12" i="8"/>
  <c r="Q7" i="8" s="1"/>
  <c r="H10" i="11"/>
  <c r="Q12" i="4"/>
  <c r="Q7" i="4" s="1"/>
  <c r="O12" i="4"/>
  <c r="Q10" i="8"/>
  <c r="Q10" i="7"/>
  <c r="Q10" i="3"/>
  <c r="O9" i="4"/>
  <c r="O9" i="7"/>
  <c r="O7" i="7" s="1"/>
  <c r="P9" i="7" s="1"/>
  <c r="O9" i="2"/>
  <c r="D12" i="11"/>
  <c r="Q8" i="4"/>
  <c r="Q8" i="5"/>
  <c r="Q8" i="3"/>
  <c r="Q7" i="1"/>
  <c r="O7" i="1"/>
  <c r="P8" i="1" s="1"/>
  <c r="O8" i="5"/>
  <c r="O8" i="4"/>
  <c r="O8" i="3"/>
  <c r="O7" i="3" s="1"/>
  <c r="O8" i="2"/>
  <c r="D24" i="11"/>
  <c r="Q21" i="8"/>
  <c r="Q21" i="5"/>
  <c r="R14" i="5"/>
  <c r="Q7" i="5"/>
  <c r="O21" i="8"/>
  <c r="O21" i="2"/>
  <c r="O21" i="4"/>
  <c r="O21" i="5"/>
  <c r="O21" i="3"/>
  <c r="O21" i="1"/>
  <c r="O21" i="7"/>
  <c r="O19" i="4"/>
  <c r="O19" i="1"/>
  <c r="Q17" i="5"/>
  <c r="P10" i="1"/>
  <c r="Q14" i="7"/>
  <c r="O13" i="5"/>
  <c r="R10" i="2"/>
  <c r="O17" i="8"/>
  <c r="O19" i="8"/>
  <c r="Q17" i="1"/>
  <c r="Q17" i="3"/>
  <c r="D17" i="11"/>
  <c r="O17" i="1"/>
  <c r="Q7" i="3"/>
  <c r="Q17" i="4"/>
  <c r="O19" i="2"/>
  <c r="O17" i="5"/>
  <c r="O17" i="2"/>
  <c r="Q17" i="7"/>
  <c r="Q17" i="8"/>
  <c r="Q14" i="2"/>
  <c r="R14" i="2" s="1"/>
  <c r="O13" i="8"/>
  <c r="H25" i="11" l="1"/>
  <c r="O7" i="2"/>
  <c r="O7" i="4"/>
  <c r="D10" i="11"/>
  <c r="C15" i="12" s="1"/>
  <c r="O15" i="4"/>
  <c r="P18" i="4" s="1"/>
  <c r="Q15" i="2"/>
  <c r="R16" i="2" s="1"/>
  <c r="O7" i="8"/>
  <c r="P8" i="8" s="1"/>
  <c r="Q15" i="3"/>
  <c r="R16" i="3" s="1"/>
  <c r="D18" i="11"/>
  <c r="C16" i="12" s="1"/>
  <c r="R12" i="8"/>
  <c r="R13" i="8"/>
  <c r="P13" i="1"/>
  <c r="P12" i="1"/>
  <c r="P9" i="1"/>
  <c r="O7" i="5"/>
  <c r="P12" i="5" s="1"/>
  <c r="P9" i="3"/>
  <c r="P8" i="3"/>
  <c r="P10" i="3"/>
  <c r="P12" i="3"/>
  <c r="P13" i="3"/>
  <c r="R12" i="1"/>
  <c r="R13" i="1"/>
  <c r="R10" i="1"/>
  <c r="R9" i="1"/>
  <c r="P12" i="2"/>
  <c r="P9" i="2"/>
  <c r="P13" i="2"/>
  <c r="P10" i="2"/>
  <c r="R9" i="8"/>
  <c r="R10" i="8"/>
  <c r="P8" i="2"/>
  <c r="P13" i="7"/>
  <c r="R8" i="1"/>
  <c r="R8" i="8"/>
  <c r="O15" i="7"/>
  <c r="O22" i="7" s="1"/>
  <c r="N24" i="7" s="1"/>
  <c r="M24" i="7" s="1"/>
  <c r="I16" i="12"/>
  <c r="P12" i="8"/>
  <c r="P10" i="8"/>
  <c r="P10" i="5"/>
  <c r="P9" i="5"/>
  <c r="Q15" i="8"/>
  <c r="R21" i="8" s="1"/>
  <c r="Q15" i="7"/>
  <c r="R17" i="7" s="1"/>
  <c r="R9" i="2"/>
  <c r="R12" i="2"/>
  <c r="R8" i="2"/>
  <c r="R13" i="2"/>
  <c r="R8" i="3"/>
  <c r="R10" i="3"/>
  <c r="R9" i="3"/>
  <c r="R12" i="3"/>
  <c r="O15" i="2"/>
  <c r="P19" i="2" s="1"/>
  <c r="O15" i="8"/>
  <c r="P19" i="8" s="1"/>
  <c r="P10" i="4"/>
  <c r="P8" i="4"/>
  <c r="P12" i="4"/>
  <c r="Q15" i="4"/>
  <c r="Q22" i="4" s="1"/>
  <c r="Q7" i="7"/>
  <c r="R14" i="7"/>
  <c r="P12" i="7"/>
  <c r="P10" i="7"/>
  <c r="P8" i="7"/>
  <c r="R13" i="3"/>
  <c r="Q15" i="5"/>
  <c r="R16" i="5" s="1"/>
  <c r="O15" i="1"/>
  <c r="P21" i="1" s="1"/>
  <c r="R9" i="4"/>
  <c r="R10" i="4"/>
  <c r="R13" i="4"/>
  <c r="R8" i="4"/>
  <c r="R12" i="4"/>
  <c r="O15" i="5"/>
  <c r="P16" i="5" s="1"/>
  <c r="P13" i="8"/>
  <c r="P9" i="4"/>
  <c r="R8" i="5"/>
  <c r="R10" i="5"/>
  <c r="R13" i="5"/>
  <c r="R9" i="5"/>
  <c r="R12" i="5"/>
  <c r="P13" i="4"/>
  <c r="Q15" i="1"/>
  <c r="R21" i="1" s="1"/>
  <c r="P13" i="5"/>
  <c r="O15" i="3"/>
  <c r="P20" i="3" s="1"/>
  <c r="P9" i="8" l="1"/>
  <c r="P7" i="8" s="1"/>
  <c r="P7" i="1"/>
  <c r="R21" i="3"/>
  <c r="R21" i="2"/>
  <c r="P20" i="8"/>
  <c r="P20" i="5"/>
  <c r="P20" i="1"/>
  <c r="P20" i="7"/>
  <c r="P21" i="4"/>
  <c r="P20" i="2"/>
  <c r="R19" i="1"/>
  <c r="P19" i="7"/>
  <c r="R19" i="2"/>
  <c r="R19" i="5"/>
  <c r="Q22" i="2"/>
  <c r="R17" i="2"/>
  <c r="R19" i="7"/>
  <c r="P17" i="3"/>
  <c r="P19" i="3"/>
  <c r="P20" i="4"/>
  <c r="P17" i="4"/>
  <c r="R19" i="3"/>
  <c r="R19" i="4"/>
  <c r="P19" i="1"/>
  <c r="O22" i="4"/>
  <c r="N24" i="4" s="1"/>
  <c r="M24" i="4" s="1"/>
  <c r="P19" i="4"/>
  <c r="P19" i="5"/>
  <c r="P16" i="4"/>
  <c r="R19" i="8"/>
  <c r="P18" i="5"/>
  <c r="R17" i="8"/>
  <c r="P18" i="1"/>
  <c r="P18" i="7"/>
  <c r="Q22" i="3"/>
  <c r="P21" i="3"/>
  <c r="P18" i="3"/>
  <c r="P16" i="8"/>
  <c r="P18" i="8"/>
  <c r="P21" i="2"/>
  <c r="P18" i="2"/>
  <c r="P17" i="8"/>
  <c r="P17" i="1"/>
  <c r="P17" i="5"/>
  <c r="I17" i="12"/>
  <c r="R17" i="3"/>
  <c r="P16" i="7"/>
  <c r="P17" i="7"/>
  <c r="R17" i="4"/>
  <c r="D25" i="11"/>
  <c r="M11" i="11" s="1"/>
  <c r="P17" i="2"/>
  <c r="R17" i="1"/>
  <c r="R17" i="5"/>
  <c r="P8" i="5"/>
  <c r="P7" i="5" s="1"/>
  <c r="R7" i="8"/>
  <c r="P7" i="3"/>
  <c r="R7" i="1"/>
  <c r="P7" i="2"/>
  <c r="Q22" i="5"/>
  <c r="R21" i="5"/>
  <c r="P21" i="7"/>
  <c r="I18" i="12"/>
  <c r="R16" i="7"/>
  <c r="R21" i="7"/>
  <c r="P21" i="8"/>
  <c r="R16" i="4"/>
  <c r="R21" i="4"/>
  <c r="C17" i="12"/>
  <c r="P21" i="5"/>
  <c r="R16" i="8"/>
  <c r="Q22" i="8"/>
  <c r="O22" i="8"/>
  <c r="N24" i="8" s="1"/>
  <c r="M24" i="8" s="1"/>
  <c r="Q22" i="7"/>
  <c r="R10" i="7"/>
  <c r="R12" i="7"/>
  <c r="R8" i="7"/>
  <c r="R9" i="7"/>
  <c r="R13" i="7"/>
  <c r="R7" i="2"/>
  <c r="P16" i="3"/>
  <c r="O22" i="3"/>
  <c r="N24" i="3" s="1"/>
  <c r="M24" i="3" s="1"/>
  <c r="R7" i="5"/>
  <c r="R7" i="4"/>
  <c r="P7" i="7"/>
  <c r="P7" i="4"/>
  <c r="P16" i="1"/>
  <c r="O22" i="1"/>
  <c r="N24" i="1" s="1"/>
  <c r="M24" i="1" s="1"/>
  <c r="P16" i="2"/>
  <c r="O22" i="2"/>
  <c r="N24" i="2" s="1"/>
  <c r="M24" i="2" s="1"/>
  <c r="Q22" i="1"/>
  <c r="R16" i="1"/>
  <c r="R7" i="3"/>
  <c r="O22" i="5"/>
  <c r="N24" i="5" s="1"/>
  <c r="M24" i="5" s="1"/>
  <c r="R15" i="1" l="1"/>
  <c r="P15" i="4"/>
  <c r="R15" i="2"/>
  <c r="R15" i="3"/>
  <c r="P15" i="5"/>
  <c r="M15" i="11"/>
  <c r="M19" i="11"/>
  <c r="R15" i="8"/>
  <c r="P15" i="1"/>
  <c r="P15" i="2"/>
  <c r="P15" i="8"/>
  <c r="P15" i="3"/>
  <c r="P15" i="7"/>
  <c r="R15" i="5"/>
  <c r="R15" i="4"/>
  <c r="R15" i="7"/>
  <c r="R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Sebastian</author>
    <author>Sebastián</author>
  </authors>
  <commentList>
    <comment ref="E3" authorId="0" shapeId="0" xr:uid="{FD1751ED-AEFA-4CE9-ADF4-E8B2CDDCF899}">
      <text>
        <r>
          <rPr>
            <b/>
            <sz val="10"/>
            <color indexed="81"/>
            <rFont val="Tahoma"/>
            <family val="2"/>
          </rPr>
          <t>I</t>
        </r>
        <r>
          <rPr>
            <b/>
            <sz val="10"/>
            <color indexed="81"/>
            <rFont val="Calibri"/>
            <family val="2"/>
          </rPr>
          <t xml:space="preserve">ngresar nombre, apellido y la fecha del presupuesto </t>
        </r>
        <r>
          <rPr>
            <sz val="10"/>
            <color indexed="81"/>
            <rFont val="Tahoma"/>
            <family val="2"/>
          </rPr>
          <t xml:space="preserve">
</t>
        </r>
      </text>
    </comment>
    <comment ref="B7" authorId="1" shapeId="0" xr:uid="{8ED40448-BC44-426C-B9F7-2A012FECBBAB}">
      <text>
        <r>
          <rPr>
            <b/>
            <sz val="11"/>
            <color indexed="81"/>
            <rFont val="Calibri"/>
            <family val="2"/>
          </rPr>
          <t>Se deben considerar los ingresos luego de las deducciones (impuestos y otras deducciones)</t>
        </r>
      </text>
    </comment>
    <comment ref="F19" authorId="1" shapeId="0" xr:uid="{474DFD61-3B74-46E7-85EC-3C4CE5CC3770}">
      <text>
        <r>
          <rPr>
            <b/>
            <sz val="11"/>
            <color indexed="81"/>
            <rFont val="Calibri"/>
            <family val="2"/>
          </rPr>
          <t>Considere sólo los Intereses y no el Capital Invertido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<sst xmlns="http://schemas.openxmlformats.org/spreadsheetml/2006/main" count="370" uniqueCount="107">
  <si>
    <t>Ingresos</t>
  </si>
  <si>
    <t>Frecuencia</t>
  </si>
  <si>
    <t>Monto</t>
  </si>
  <si>
    <t>Sueldo</t>
  </si>
  <si>
    <t>* Sueldo</t>
  </si>
  <si>
    <t>* Alquileres</t>
  </si>
  <si>
    <t>* Inversiones</t>
  </si>
  <si>
    <t>Alquileres</t>
  </si>
  <si>
    <t>Inversiones</t>
  </si>
  <si>
    <t>Total</t>
  </si>
  <si>
    <t>Fecha</t>
  </si>
  <si>
    <t>Resumen Presupuesto</t>
  </si>
  <si>
    <t>INGRESOS</t>
  </si>
  <si>
    <t>GASTOS</t>
  </si>
  <si>
    <t>Obligaciones Financieras</t>
  </si>
  <si>
    <t>Gastos del Hogar</t>
  </si>
  <si>
    <t>Salud</t>
  </si>
  <si>
    <t>Educación/Hijos</t>
  </si>
  <si>
    <t>Transporte/Auto</t>
  </si>
  <si>
    <t>%</t>
  </si>
  <si>
    <t>Comida/Entretenimiento</t>
  </si>
  <si>
    <t>* Sueldo cónyuge</t>
  </si>
  <si>
    <t>Sueldo cónyuge</t>
  </si>
  <si>
    <t xml:space="preserve">* Bono </t>
  </si>
  <si>
    <t>* Horas/Trabajos extras</t>
  </si>
  <si>
    <t>Trabajos/Horas extras</t>
  </si>
  <si>
    <t xml:space="preserve">Bono </t>
  </si>
  <si>
    <t>Otros ingresos</t>
  </si>
  <si>
    <t>anual</t>
  </si>
  <si>
    <t>mensual</t>
  </si>
  <si>
    <t>semanal</t>
  </si>
  <si>
    <t>quincenal</t>
  </si>
  <si>
    <t>bimestral</t>
  </si>
  <si>
    <t xml:space="preserve">trimestral </t>
  </si>
  <si>
    <t>* Préstamo Hipotecario o renta</t>
  </si>
  <si>
    <t>* Préstamo Personal A</t>
  </si>
  <si>
    <t>* Préstamo Personal B</t>
  </si>
  <si>
    <t>* Intereses Tarjeta de Crédito</t>
  </si>
  <si>
    <t>* Préstamo automóvil</t>
  </si>
  <si>
    <t>* Escriba otro gasto</t>
  </si>
  <si>
    <t>Gastos - Obligaciones Fcieras.</t>
  </si>
  <si>
    <t>* Escuela/Universidad</t>
  </si>
  <si>
    <t>* Libros, útiles y materiales</t>
  </si>
  <si>
    <t>* Otras actividades</t>
  </si>
  <si>
    <t>* Deportes</t>
  </si>
  <si>
    <t>* Juguetes /Juegos</t>
  </si>
  <si>
    <t>* Idiomas</t>
  </si>
  <si>
    <t>Gastos - Educación / Hijos</t>
  </si>
  <si>
    <t>* Tren/Bus/Taxi</t>
  </si>
  <si>
    <t>* Transfer/Van</t>
  </si>
  <si>
    <t>* Gasolina</t>
  </si>
  <si>
    <t>* Estacionamiento</t>
  </si>
  <si>
    <t xml:space="preserve">* Seguro </t>
  </si>
  <si>
    <t>* Mantenimiento</t>
  </si>
  <si>
    <t>* Impuesto a vehículos</t>
  </si>
  <si>
    <r>
      <t>*</t>
    </r>
    <r>
      <rPr>
        <b/>
        <sz val="12"/>
        <color indexed="10"/>
        <rFont val="Calibri"/>
        <family val="2"/>
      </rPr>
      <t xml:space="preserve"> Escriba otro gasto</t>
    </r>
  </si>
  <si>
    <r>
      <t xml:space="preserve">* La </t>
    </r>
    <r>
      <rPr>
        <b/>
        <sz val="11"/>
        <color indexed="8"/>
        <rFont val="Calibri"/>
        <family val="2"/>
      </rPr>
      <t>ecuación</t>
    </r>
    <r>
      <rPr>
        <sz val="11"/>
        <color indexed="8"/>
        <rFont val="Calibri"/>
        <family val="2"/>
      </rPr>
      <t xml:space="preserve"> es simple:</t>
    </r>
  </si>
  <si>
    <t>*En el caso de que su presupuesto sea negativo (deficitario), deberá corregirlo para revertir la situación. Una buena opción será comenzar por recortar aquellos gastos variables que se podrían evitar.</t>
  </si>
  <si>
    <t>Nombre y Apellido</t>
  </si>
  <si>
    <t>Gastos - Hogar</t>
  </si>
  <si>
    <t>Gastos - Transporte / Auto</t>
  </si>
  <si>
    <t>* Luz</t>
  </si>
  <si>
    <t>* Agua</t>
  </si>
  <si>
    <t>* Gas</t>
  </si>
  <si>
    <t>* Teléfono /Celular</t>
  </si>
  <si>
    <t>* Seguro del hogar</t>
  </si>
  <si>
    <t>* Alimentos</t>
  </si>
  <si>
    <t>* Impuestos a la propiedad</t>
  </si>
  <si>
    <t>* Ropa, calzado y otros</t>
  </si>
  <si>
    <t>* Cable</t>
  </si>
  <si>
    <t>* Escriba otro ingreso</t>
  </si>
  <si>
    <t>Monto Anual</t>
  </si>
  <si>
    <t>Gastos - Salud</t>
  </si>
  <si>
    <t>* Seguro médico</t>
  </si>
  <si>
    <t>* Farmacia</t>
  </si>
  <si>
    <t>* Médicos</t>
  </si>
  <si>
    <t>* Seguro de vida</t>
  </si>
  <si>
    <t>* Veterinaria</t>
  </si>
  <si>
    <t>* Dentista</t>
  </si>
  <si>
    <t>Gastos - Comida / Entretenimiento</t>
  </si>
  <si>
    <t>* Comidas fuera de la casa</t>
  </si>
  <si>
    <t>*Membresías y suscripciones</t>
  </si>
  <si>
    <t>* Vacaciones</t>
  </si>
  <si>
    <t>* Salud y belleza</t>
  </si>
  <si>
    <t>* Cine, Espectáculos</t>
  </si>
  <si>
    <t>Monto Mensual</t>
  </si>
  <si>
    <t>diaria</t>
  </si>
  <si>
    <t>Monto Mensual Presupuestado</t>
  </si>
  <si>
    <t>Monto Mensual Real</t>
  </si>
  <si>
    <t>Desvíos</t>
  </si>
  <si>
    <t>Ahorro</t>
  </si>
  <si>
    <t>Gastos</t>
  </si>
  <si>
    <t>Presupuesto</t>
  </si>
  <si>
    <t>Pto</t>
  </si>
  <si>
    <t>Real</t>
  </si>
  <si>
    <t>AHORRO</t>
  </si>
  <si>
    <r>
      <t xml:space="preserve">El total presupuestado a fin de mes es mayor al 10% de los Gastos. </t>
    </r>
    <r>
      <rPr>
        <b/>
        <sz val="11"/>
        <color indexed="8"/>
        <rFont val="Calibri"/>
        <family val="2"/>
      </rPr>
      <t>PUEDE AHORRAR MÁS DEL 10%.</t>
    </r>
  </si>
  <si>
    <r>
      <t xml:space="preserve">La diferencia entre Ingresos y Gastos presupuestados se encuentra entre el 0 y 10% de los Gastos. </t>
    </r>
    <r>
      <rPr>
        <b/>
        <sz val="11"/>
        <color indexed="8"/>
        <rFont val="Calibri"/>
        <family val="2"/>
      </rPr>
      <t>ATENCIÓN, NO SE DESCUIDE.</t>
    </r>
  </si>
  <si>
    <r>
      <t xml:space="preserve">Los Gastos son mayores a los Ingresos presupuestados. </t>
    </r>
    <r>
      <rPr>
        <b/>
        <sz val="11"/>
        <color indexed="8"/>
        <rFont val="Calibri"/>
        <family val="2"/>
      </rPr>
      <t>NO POSEE CAPACIDAD DE AHORRO. DEBERÁ REVISAR SU SITUACIÓN ACTUAL.</t>
    </r>
  </si>
  <si>
    <t>¿Cómo armar mi presupuesto?</t>
  </si>
  <si>
    <r>
      <t xml:space="preserve">                                 </t>
    </r>
    <r>
      <rPr>
        <b/>
        <sz val="12"/>
        <color indexed="8"/>
        <rFont val="Calibri"/>
        <family val="2"/>
      </rPr>
      <t xml:space="preserve">    </t>
    </r>
    <r>
      <rPr>
        <b/>
        <sz val="14"/>
        <color indexed="8"/>
        <rFont val="Calibri"/>
        <family val="2"/>
      </rPr>
      <t xml:space="preserve">Semáforo de Alertas 
                                        Presupuesto
</t>
    </r>
  </si>
  <si>
    <r>
      <t>* Esta c</t>
    </r>
    <r>
      <rPr>
        <b/>
        <sz val="11"/>
        <color indexed="8"/>
        <rFont val="Calibri"/>
        <family val="2"/>
      </rPr>
      <t>alculadora</t>
    </r>
    <r>
      <rPr>
        <sz val="11"/>
        <color indexed="8"/>
        <rFont val="Calibri"/>
        <family val="2"/>
      </rPr>
      <t xml:space="preserve"> le ayudará a tener un control más estricto de sus ingresos y de sus gastos. Podrá descubrir si su presupuesto es positivo (+) o negativo (-) y actuar en consecuencia, ajustando las variables que considere necesarias.</t>
    </r>
  </si>
  <si>
    <r>
      <t xml:space="preserve">* Para facilitar el análisis, usted dipondrá en cada pantalla de un </t>
    </r>
    <r>
      <rPr>
        <b/>
        <sz val="11"/>
        <color indexed="8"/>
        <rFont val="Calibri"/>
        <family val="2"/>
      </rPr>
      <t xml:space="preserve">Resumen </t>
    </r>
    <r>
      <rPr>
        <sz val="11"/>
        <color indexed="8"/>
        <rFont val="Calibri"/>
        <family val="2"/>
      </rPr>
      <t>para controlar cuánto representan los Ingresos/Gastos respecto a sus totales (Análisis Vertical).</t>
    </r>
  </si>
  <si>
    <t>*Otra herramienta de utilidad será el análisis de su presupuesto en forma gráfica. Presionando en cada pantalla en el ícono (                ) usted podrá visualizar gráficamente su situación.</t>
  </si>
  <si>
    <t>*Utilizando el Botón "Análisis de Desvíos Presupuestado-Real", usted accederá a una pantalla en donde deberá ingresar cuales fueron sus ingresos/gastos mensuales "reales", de forma tal de poder ser comparados con los presupuestados. Aquí conocerá mediante el "Semáforo de alertas" en que situación se encuentra.</t>
  </si>
  <si>
    <r>
      <t>* Para comenzar utilizando la calculadora "presione" sobre el botón</t>
    </r>
    <r>
      <rPr>
        <b/>
        <sz val="12"/>
        <color indexed="8"/>
        <rFont val="Calibri"/>
        <family val="2"/>
      </rPr>
      <t xml:space="preserve"> Ingresos</t>
    </r>
    <r>
      <rPr>
        <sz val="12"/>
        <color indexed="8"/>
        <rFont val="Calibri"/>
        <family val="2"/>
      </rPr>
      <t xml:space="preserve"> y cargue los mismos (considerando los conceptos Frecuencia y Montos). El Monto anual y mensual se calculará automáticamente. Luego prosiga con los botones de </t>
    </r>
    <r>
      <rPr>
        <b/>
        <sz val="12"/>
        <color indexed="8"/>
        <rFont val="Calibri"/>
        <family val="2"/>
      </rPr>
      <t>Gastos</t>
    </r>
    <r>
      <rPr>
        <sz val="12"/>
        <color indexed="8"/>
        <rFont val="Calibri"/>
        <family val="2"/>
      </rPr>
      <t xml:space="preserve"> (Obligaciones Financieras, Gastos del Hogar, etc.) que figuran debajo del Botón</t>
    </r>
    <r>
      <rPr>
        <b/>
        <sz val="12"/>
        <color indexed="8"/>
        <rFont val="Calibri"/>
        <family val="2"/>
      </rPr>
      <t xml:space="preserve"> Ingresos</t>
    </r>
    <r>
      <rPr>
        <sz val="12"/>
        <color indexed="8"/>
        <rFont val="Calibri"/>
        <family val="2"/>
      </rPr>
      <t>. En la parte superior de la pantalla de "Ingresos" usted podrá ingresar su nombre, apellido y la fecha del presupuesto.</t>
    </r>
  </si>
  <si>
    <r>
      <rPr>
        <b/>
        <sz val="10"/>
        <color indexed="8"/>
        <rFont val="Calibri"/>
        <family val="2"/>
      </rPr>
      <t>(*)</t>
    </r>
    <r>
      <rPr>
        <sz val="10"/>
        <color indexed="8"/>
        <rFont val="Calibri"/>
        <family val="2"/>
      </rPr>
      <t xml:space="preserve"> Las barras izquierdas corresponden a montos presupuestados y las barras 
derechas a montos reales.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</si>
</sst>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3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color indexed="81"/>
      <name val="Tahoma"/>
      <family val="2"/>
    </font>
    <font>
      <b/>
      <sz val="11"/>
      <color indexed="81"/>
      <name val="Calibri"/>
      <family val="2"/>
    </font>
    <font>
      <b/>
      <sz val="12"/>
      <color indexed="10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0"/>
      <color indexed="81"/>
      <name val="Tahoma"/>
      <family val="2"/>
    </font>
    <font>
      <b/>
      <sz val="10"/>
      <color indexed="81"/>
      <name val="Calibri"/>
      <family val="2"/>
    </font>
    <font>
      <sz val="10"/>
      <color indexed="81"/>
      <name val="Tahoma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45">
    <xf numFmtId="0" fontId="0" fillId="0" borderId="0" xfId="0"/>
    <xf numFmtId="0" fontId="18" fillId="0" borderId="0" xfId="0" applyFont="1"/>
    <xf numFmtId="0" fontId="0" fillId="0" borderId="1" xfId="0" applyBorder="1"/>
    <xf numFmtId="0" fontId="0" fillId="0" borderId="2" xfId="0" applyBorder="1"/>
    <xf numFmtId="0" fontId="19" fillId="0" borderId="3" xfId="0" applyFont="1" applyBorder="1" applyAlignment="1">
      <alignment horizontal="center"/>
    </xf>
    <xf numFmtId="0" fontId="20" fillId="0" borderId="4" xfId="0" applyFont="1" applyBorder="1"/>
    <xf numFmtId="0" fontId="0" fillId="0" borderId="5" xfId="0" applyBorder="1"/>
    <xf numFmtId="0" fontId="21" fillId="0" borderId="0" xfId="0" applyFont="1"/>
    <xf numFmtId="164" fontId="22" fillId="2" borderId="6" xfId="1" applyNumberFormat="1" applyFont="1" applyFill="1" applyBorder="1" applyProtection="1">
      <protection locked="0"/>
    </xf>
    <xf numFmtId="0" fontId="23" fillId="0" borderId="0" xfId="0" applyFont="1"/>
    <xf numFmtId="0" fontId="0" fillId="0" borderId="3" xfId="0" applyBorder="1"/>
    <xf numFmtId="0" fontId="0" fillId="0" borderId="4" xfId="0" applyBorder="1"/>
    <xf numFmtId="0" fontId="21" fillId="0" borderId="0" xfId="0" applyFont="1" applyProtection="1">
      <protection locked="0"/>
    </xf>
    <xf numFmtId="0" fontId="24" fillId="0" borderId="3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164" fontId="0" fillId="3" borderId="0" xfId="0" applyNumberFormat="1" applyFill="1"/>
    <xf numFmtId="0" fontId="23" fillId="4" borderId="0" xfId="0" applyFont="1" applyFill="1"/>
    <xf numFmtId="164" fontId="23" fillId="4" borderId="0" xfId="0" applyNumberFormat="1" applyFont="1" applyFill="1"/>
    <xf numFmtId="0" fontId="25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3" fillId="4" borderId="0" xfId="0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0" fontId="23" fillId="3" borderId="0" xfId="0" applyFont="1" applyFill="1"/>
    <xf numFmtId="0" fontId="0" fillId="3" borderId="0" xfId="0" applyFill="1"/>
    <xf numFmtId="0" fontId="27" fillId="5" borderId="7" xfId="0" applyFont="1" applyFill="1" applyBorder="1" applyAlignment="1">
      <alignment horizontal="left" indent="1"/>
    </xf>
    <xf numFmtId="0" fontId="27" fillId="5" borderId="0" xfId="0" applyFont="1" applyFill="1" applyAlignment="1">
      <alignment horizontal="left" indent="1"/>
    </xf>
    <xf numFmtId="0" fontId="0" fillId="0" borderId="8" xfId="0" applyBorder="1"/>
    <xf numFmtId="0" fontId="0" fillId="0" borderId="7" xfId="0" applyBorder="1"/>
    <xf numFmtId="0" fontId="0" fillId="6" borderId="7" xfId="0" applyFill="1" applyBorder="1"/>
    <xf numFmtId="0" fontId="0" fillId="6" borderId="0" xfId="0" applyFill="1"/>
    <xf numFmtId="0" fontId="28" fillId="0" borderId="0" xfId="0" applyFont="1"/>
    <xf numFmtId="0" fontId="24" fillId="0" borderId="0" xfId="0" applyFont="1"/>
    <xf numFmtId="0" fontId="28" fillId="0" borderId="0" xfId="0" applyFont="1" applyAlignment="1">
      <alignment vertical="center" wrapText="1"/>
    </xf>
    <xf numFmtId="0" fontId="0" fillId="6" borderId="8" xfId="0" applyFill="1" applyBorder="1"/>
    <xf numFmtId="0" fontId="0" fillId="6" borderId="3" xfId="0" applyFill="1" applyBorder="1"/>
    <xf numFmtId="0" fontId="24" fillId="0" borderId="0" xfId="0" applyFont="1" applyAlignment="1">
      <alignment horizontal="center"/>
    </xf>
    <xf numFmtId="0" fontId="17" fillId="0" borderId="0" xfId="0" applyFont="1" applyAlignment="1">
      <alignment horizontal="left" vertical="center" wrapText="1" indent="19"/>
    </xf>
    <xf numFmtId="0" fontId="17" fillId="0" borderId="0" xfId="0" applyFont="1" applyAlignment="1">
      <alignment vertical="center" wrapText="1"/>
    </xf>
    <xf numFmtId="164" fontId="22" fillId="7" borderId="0" xfId="1" applyNumberFormat="1" applyFont="1" applyFill="1" applyProtection="1">
      <protection locked="0"/>
    </xf>
    <xf numFmtId="9" fontId="29" fillId="3" borderId="0" xfId="0" applyNumberFormat="1" applyFont="1" applyFill="1"/>
    <xf numFmtId="0" fontId="17" fillId="0" borderId="7" xfId="0" applyFont="1" applyBorder="1" applyAlignment="1">
      <alignment vertical="center" wrapText="1"/>
    </xf>
    <xf numFmtId="0" fontId="17" fillId="0" borderId="7" xfId="0" applyFont="1" applyBorder="1" applyAlignment="1">
      <alignment horizontal="left" vertical="center" wrapText="1" indent="19"/>
    </xf>
    <xf numFmtId="0" fontId="0" fillId="0" borderId="0" xfId="0" applyProtection="1">
      <protection locked="0"/>
    </xf>
    <xf numFmtId="0" fontId="26" fillId="3" borderId="0" xfId="0" applyFont="1" applyFill="1" applyProtection="1">
      <protection locked="0"/>
    </xf>
    <xf numFmtId="164" fontId="17" fillId="5" borderId="9" xfId="0" applyNumberFormat="1" applyFont="1" applyFill="1" applyBorder="1"/>
    <xf numFmtId="164" fontId="27" fillId="5" borderId="10" xfId="0" applyNumberFormat="1" applyFont="1" applyFill="1" applyBorder="1"/>
    <xf numFmtId="164" fontId="17" fillId="5" borderId="11" xfId="0" applyNumberFormat="1" applyFont="1" applyFill="1" applyBorder="1"/>
    <xf numFmtId="164" fontId="0" fillId="5" borderId="11" xfId="0" applyNumberFormat="1" applyFill="1" applyBorder="1"/>
    <xf numFmtId="9" fontId="27" fillId="5" borderId="9" xfId="0" applyNumberFormat="1" applyFont="1" applyFill="1" applyBorder="1"/>
    <xf numFmtId="9" fontId="27" fillId="5" borderId="10" xfId="0" applyNumberFormat="1" applyFont="1" applyFill="1" applyBorder="1"/>
    <xf numFmtId="164" fontId="17" fillId="5" borderId="3" xfId="0" applyNumberFormat="1" applyFont="1" applyFill="1" applyBorder="1"/>
    <xf numFmtId="164" fontId="27" fillId="5" borderId="0" xfId="0" applyNumberFormat="1" applyFont="1" applyFill="1"/>
    <xf numFmtId="164" fontId="17" fillId="5" borderId="12" xfId="0" applyNumberFormat="1" applyFont="1" applyFill="1" applyBorder="1"/>
    <xf numFmtId="164" fontId="0" fillId="5" borderId="12" xfId="0" applyNumberFormat="1" applyFill="1" applyBorder="1"/>
    <xf numFmtId="9" fontId="27" fillId="5" borderId="11" xfId="0" applyNumberFormat="1" applyFont="1" applyFill="1" applyBorder="1"/>
    <xf numFmtId="9" fontId="29" fillId="5" borderId="11" xfId="0" applyNumberFormat="1" applyFont="1" applyFill="1" applyBorder="1"/>
    <xf numFmtId="164" fontId="27" fillId="3" borderId="10" xfId="0" applyNumberFormat="1" applyFont="1" applyFill="1" applyBorder="1"/>
    <xf numFmtId="0" fontId="27" fillId="3" borderId="0" xfId="0" applyFont="1" applyFill="1" applyAlignment="1">
      <alignment horizontal="left" indent="1"/>
    </xf>
    <xf numFmtId="164" fontId="0" fillId="3" borderId="11" xfId="0" applyNumberFormat="1" applyFill="1" applyBorder="1"/>
    <xf numFmtId="0" fontId="21" fillId="3" borderId="5" xfId="0" applyFont="1" applyFill="1" applyBorder="1" applyAlignment="1">
      <alignment vertical="center" wrapText="1"/>
    </xf>
    <xf numFmtId="0" fontId="27" fillId="3" borderId="13" xfId="0" applyFont="1" applyFill="1" applyBorder="1"/>
    <xf numFmtId="0" fontId="27" fillId="3" borderId="10" xfId="0" applyFont="1" applyFill="1" applyBorder="1"/>
    <xf numFmtId="0" fontId="27" fillId="3" borderId="10" xfId="0" applyFont="1" applyFill="1" applyBorder="1" applyAlignment="1">
      <alignment horizontal="left"/>
    </xf>
    <xf numFmtId="0" fontId="27" fillId="3" borderId="9" xfId="0" applyFont="1" applyFill="1" applyBorder="1"/>
    <xf numFmtId="0" fontId="17" fillId="3" borderId="0" xfId="0" applyFont="1" applyFill="1"/>
    <xf numFmtId="0" fontId="27" fillId="3" borderId="0" xfId="0" applyFont="1" applyFill="1"/>
    <xf numFmtId="0" fontId="21" fillId="5" borderId="11" xfId="0" applyFont="1" applyFill="1" applyBorder="1" applyAlignment="1">
      <alignment horizontal="center" vertical="center" wrapText="1"/>
    </xf>
    <xf numFmtId="0" fontId="17" fillId="8" borderId="11" xfId="0" applyFont="1" applyFill="1" applyBorder="1" applyAlignment="1">
      <alignment horizontal="center"/>
    </xf>
    <xf numFmtId="164" fontId="17" fillId="8" borderId="9" xfId="0" applyNumberFormat="1" applyFont="1" applyFill="1" applyBorder="1"/>
    <xf numFmtId="164" fontId="17" fillId="8" borderId="11" xfId="0" applyNumberFormat="1" applyFont="1" applyFill="1" applyBorder="1"/>
    <xf numFmtId="164" fontId="0" fillId="0" borderId="0" xfId="0" applyNumberFormat="1"/>
    <xf numFmtId="164" fontId="27" fillId="3" borderId="10" xfId="0" applyNumberFormat="1" applyFont="1" applyFill="1" applyBorder="1" applyProtection="1">
      <protection locked="0"/>
    </xf>
    <xf numFmtId="164" fontId="22" fillId="7" borderId="6" xfId="1" applyNumberFormat="1" applyFont="1" applyFill="1" applyBorder="1"/>
    <xf numFmtId="164" fontId="22" fillId="7" borderId="0" xfId="1" applyNumberFormat="1" applyFont="1" applyFill="1"/>
    <xf numFmtId="164" fontId="23" fillId="3" borderId="0" xfId="0" applyNumberFormat="1" applyFont="1" applyFill="1"/>
    <xf numFmtId="0" fontId="0" fillId="3" borderId="0" xfId="0" applyFill="1" applyProtection="1">
      <protection locked="0"/>
    </xf>
    <xf numFmtId="0" fontId="27" fillId="5" borderId="11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29" fillId="0" borderId="0" xfId="0" applyFont="1"/>
    <xf numFmtId="0" fontId="29" fillId="3" borderId="0" xfId="0" applyFont="1" applyFill="1"/>
    <xf numFmtId="0" fontId="15" fillId="3" borderId="0" xfId="0" applyFont="1" applyFill="1"/>
    <xf numFmtId="0" fontId="15" fillId="0" borderId="0" xfId="0" applyFont="1"/>
    <xf numFmtId="0" fontId="15" fillId="0" borderId="0" xfId="0" applyFont="1" applyAlignment="1">
      <alignment horizontal="right"/>
    </xf>
    <xf numFmtId="0" fontId="28" fillId="0" borderId="0" xfId="0" applyFont="1" applyAlignment="1">
      <alignment horizontal="justify" vertical="center" wrapText="1"/>
    </xf>
    <xf numFmtId="0" fontId="30" fillId="6" borderId="14" xfId="0" applyFont="1" applyFill="1" applyBorder="1" applyAlignment="1">
      <alignment horizontal="center"/>
    </xf>
    <xf numFmtId="0" fontId="30" fillId="6" borderId="2" xfId="0" applyFont="1" applyFill="1" applyBorder="1" applyAlignment="1">
      <alignment horizontal="center"/>
    </xf>
    <xf numFmtId="0" fontId="31" fillId="0" borderId="1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justify" vertical="center" wrapText="1"/>
    </xf>
    <xf numFmtId="0" fontId="17" fillId="3" borderId="0" xfId="0" applyFont="1" applyFill="1" applyAlignment="1">
      <alignment horizontal="center"/>
    </xf>
    <xf numFmtId="14" fontId="18" fillId="5" borderId="14" xfId="0" applyNumberFormat="1" applyFont="1" applyFill="1" applyBorder="1" applyAlignment="1" applyProtection="1">
      <alignment horizontal="center" vertical="center" wrapText="1"/>
      <protection locked="0"/>
    </xf>
    <xf numFmtId="14" fontId="18" fillId="5" borderId="1" xfId="0" applyNumberFormat="1" applyFont="1" applyFill="1" applyBorder="1" applyAlignment="1" applyProtection="1">
      <alignment horizontal="center" vertical="center" wrapText="1"/>
      <protection locked="0"/>
    </xf>
    <xf numFmtId="14" fontId="18" fillId="5" borderId="2" xfId="0" applyNumberFormat="1" applyFont="1" applyFill="1" applyBorder="1" applyAlignment="1" applyProtection="1">
      <alignment horizontal="center" vertical="center" wrapText="1"/>
      <protection locked="0"/>
    </xf>
    <xf numFmtId="14" fontId="18" fillId="5" borderId="8" xfId="0" applyNumberFormat="1" applyFont="1" applyFill="1" applyBorder="1" applyAlignment="1" applyProtection="1">
      <alignment horizontal="center" vertical="center" wrapText="1"/>
      <protection locked="0"/>
    </xf>
    <xf numFmtId="14" fontId="18" fillId="5" borderId="3" xfId="0" applyNumberFormat="1" applyFont="1" applyFill="1" applyBorder="1" applyAlignment="1" applyProtection="1">
      <alignment horizontal="center" vertical="center" wrapText="1"/>
      <protection locked="0"/>
    </xf>
    <xf numFmtId="14" fontId="18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27" fillId="5" borderId="7" xfId="0" applyFont="1" applyFill="1" applyBorder="1" applyAlignment="1">
      <alignment horizontal="left" indent="1"/>
    </xf>
    <xf numFmtId="0" fontId="27" fillId="5" borderId="0" xfId="0" applyFont="1" applyFill="1" applyAlignment="1">
      <alignment horizontal="left" indent="1"/>
    </xf>
    <xf numFmtId="14" fontId="18" fillId="5" borderId="15" xfId="0" applyNumberFormat="1" applyFont="1" applyFill="1" applyBorder="1" applyAlignment="1" applyProtection="1">
      <alignment horizontal="center" vertical="center" wrapText="1"/>
      <protection locked="0"/>
    </xf>
    <xf numFmtId="14" fontId="18" fillId="5" borderId="12" xfId="0" applyNumberFormat="1" applyFont="1" applyFill="1" applyBorder="1" applyAlignment="1" applyProtection="1">
      <alignment horizontal="center" vertical="center" wrapText="1"/>
      <protection locked="0"/>
    </xf>
    <xf numFmtId="14" fontId="18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17" fillId="5" borderId="15" xfId="0" applyFont="1" applyFill="1" applyBorder="1" applyAlignment="1">
      <alignment horizontal="center"/>
    </xf>
    <xf numFmtId="0" fontId="17" fillId="5" borderId="12" xfId="0" applyFont="1" applyFill="1" applyBorder="1" applyAlignment="1">
      <alignment horizontal="center"/>
    </xf>
    <xf numFmtId="0" fontId="23" fillId="0" borderId="0" xfId="0" applyFont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/>
    </xf>
    <xf numFmtId="0" fontId="17" fillId="5" borderId="3" xfId="0" applyFont="1" applyFill="1" applyBorder="1" applyAlignment="1">
      <alignment horizontal="center"/>
    </xf>
    <xf numFmtId="0" fontId="21" fillId="5" borderId="15" xfId="0" applyFont="1" applyFill="1" applyBorder="1" applyAlignment="1">
      <alignment horizontal="center"/>
    </xf>
    <xf numFmtId="0" fontId="21" fillId="5" borderId="12" xfId="0" applyFont="1" applyFill="1" applyBorder="1" applyAlignment="1">
      <alignment horizontal="center"/>
    </xf>
    <xf numFmtId="14" fontId="18" fillId="5" borderId="14" xfId="0" applyNumberFormat="1" applyFont="1" applyFill="1" applyBorder="1" applyAlignment="1">
      <alignment horizontal="center" vertical="center" wrapText="1"/>
    </xf>
    <xf numFmtId="14" fontId="18" fillId="5" borderId="1" xfId="0" applyNumberFormat="1" applyFont="1" applyFill="1" applyBorder="1" applyAlignment="1">
      <alignment horizontal="center" vertical="center" wrapText="1"/>
    </xf>
    <xf numFmtId="14" fontId="18" fillId="5" borderId="2" xfId="0" applyNumberFormat="1" applyFont="1" applyFill="1" applyBorder="1" applyAlignment="1">
      <alignment horizontal="center" vertical="center" wrapText="1"/>
    </xf>
    <xf numFmtId="14" fontId="18" fillId="5" borderId="8" xfId="0" applyNumberFormat="1" applyFont="1" applyFill="1" applyBorder="1" applyAlignment="1">
      <alignment horizontal="center" vertical="center" wrapText="1"/>
    </xf>
    <xf numFmtId="14" fontId="18" fillId="5" borderId="3" xfId="0" applyNumberFormat="1" applyFont="1" applyFill="1" applyBorder="1" applyAlignment="1">
      <alignment horizontal="center" vertical="center" wrapText="1"/>
    </xf>
    <xf numFmtId="14" fontId="18" fillId="5" borderId="4" xfId="0" applyNumberFormat="1" applyFont="1" applyFill="1" applyBorder="1" applyAlignment="1">
      <alignment horizontal="center" vertical="center" wrapText="1"/>
    </xf>
    <xf numFmtId="14" fontId="18" fillId="5" borderId="15" xfId="0" applyNumberFormat="1" applyFont="1" applyFill="1" applyBorder="1" applyAlignment="1">
      <alignment horizontal="center" vertical="center" wrapText="1"/>
    </xf>
    <xf numFmtId="14" fontId="18" fillId="5" borderId="12" xfId="0" applyNumberFormat="1" applyFont="1" applyFill="1" applyBorder="1" applyAlignment="1">
      <alignment horizontal="center" vertical="center" wrapText="1"/>
    </xf>
    <xf numFmtId="14" fontId="18" fillId="5" borderId="16" xfId="0" applyNumberFormat="1" applyFont="1" applyFill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0" fontId="0" fillId="0" borderId="14" xfId="0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justify" vertical="center" wrapText="1"/>
    </xf>
    <xf numFmtId="0" fontId="0" fillId="0" borderId="7" xfId="0" applyBorder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0" fillId="0" borderId="5" xfId="0" applyBorder="1" applyAlignment="1">
      <alignment horizontal="justify" vertical="center" wrapText="1"/>
    </xf>
    <xf numFmtId="0" fontId="0" fillId="0" borderId="8" xfId="0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4" xfId="0" applyBorder="1" applyAlignment="1">
      <alignment horizontal="justify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34" fillId="5" borderId="14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3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29" fillId="0" borderId="0" xfId="0" applyFont="1" applyAlignment="1">
      <alignment horizontal="left" wrapText="1"/>
    </xf>
  </cellXfs>
  <cellStyles count="2">
    <cellStyle name="Normal" xfId="0" builtinId="0"/>
    <cellStyle name="Normal 2" xfId="1" xr:uid="{7C8264CF-770A-43D7-A889-D31A473325BF}"/>
  </cellStyles>
  <dxfs count="207"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FF0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92D05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000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Monto presupuestado vs. Monto real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t>(datos mensuales) (*)</a:t>
            </a:r>
          </a:p>
        </c:rich>
      </c:tx>
      <c:layout>
        <c:manualLayout>
          <c:xMode val="edge"/>
          <c:yMode val="edge"/>
          <c:x val="0.24164924838940585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1423840769903762"/>
          <c:y val="0.13373537131387989"/>
          <c:w val="0.74277690288713916"/>
          <c:h val="0.768022850084915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gráfico!$I$15</c:f>
              <c:strCache>
                <c:ptCount val="1"/>
                <c:pt idx="0">
                  <c:v>Pto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prstClr val="black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prstClr val="black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FE81-47F7-95CA-E8E208F1FFB1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solidFill>
                  <a:prstClr val="black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FE81-47F7-95CA-E8E208F1FFB1}"/>
              </c:ext>
            </c:extLst>
          </c:dPt>
          <c:cat>
            <c:strRef>
              <c:f>gráfico!$H$16:$H$18</c:f>
              <c:strCache>
                <c:ptCount val="3"/>
                <c:pt idx="0">
                  <c:v>Ingresos</c:v>
                </c:pt>
                <c:pt idx="1">
                  <c:v>Gastos</c:v>
                </c:pt>
                <c:pt idx="2">
                  <c:v>Ahorro</c:v>
                </c:pt>
              </c:strCache>
            </c:strRef>
          </c:cat>
          <c:val>
            <c:numRef>
              <c:f>gráfico!$I$16:$I$18</c:f>
              <c:numCache>
                <c:formatCode>General</c:formatCode>
                <c:ptCount val="3"/>
                <c:pt idx="0">
                  <c:v>4000000</c:v>
                </c:pt>
                <c:pt idx="1">
                  <c:v>5250000</c:v>
                </c:pt>
                <c:pt idx="2">
                  <c:v>-1250000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1-47F7-95CA-E8E208F1FFB1}"/>
            </c:ext>
          </c:extLst>
        </c:ser>
        <c:ser>
          <c:idx val="1"/>
          <c:order val="1"/>
          <c:tx>
            <c:strRef>
              <c:f>gráfico!$J$15</c:f>
              <c:strCache>
                <c:ptCount val="1"/>
                <c:pt idx="0">
                  <c:v>Real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ln>
              <a:solidFill>
                <a:prstClr val="black"/>
              </a:solidFill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D56547"/>
              </a:solidFill>
              <a:ln>
                <a:solidFill>
                  <a:prstClr val="black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FE81-47F7-95CA-E8E208F1FFB1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solidFill>
                  <a:prstClr val="black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FE81-47F7-95CA-E8E208F1FFB1}"/>
              </c:ext>
            </c:extLst>
          </c:dPt>
          <c:cat>
            <c:strRef>
              <c:f>gráfico!$H$16:$H$18</c:f>
              <c:strCache>
                <c:ptCount val="3"/>
                <c:pt idx="0">
                  <c:v>Ingresos</c:v>
                </c:pt>
                <c:pt idx="1">
                  <c:v>Gastos</c:v>
                </c:pt>
                <c:pt idx="2">
                  <c:v>Ahorro</c:v>
                </c:pt>
              </c:strCache>
            </c:strRef>
          </c:cat>
          <c:val>
            <c:numRef>
              <c:f>gráfico!$J$16:$J$18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E81-47F7-95CA-E8E208F1F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9741775"/>
        <c:axId val="1"/>
      </c:barChart>
      <c:catAx>
        <c:axId val="9997417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99741775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1746031746031744E-2"/>
          <c:y val="0.1182033096926714"/>
          <c:w val="0.53391053391053389"/>
          <c:h val="0.82978723404255317"/>
        </c:manualLayout>
      </c:layout>
      <c:pie3D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344B-4C25-A1AE-8A6A5564618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344B-4C25-A1AE-8A6A55646181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344B-4C25-A1AE-8A6A55646181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344B-4C25-A1AE-8A6A55646181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344B-4C25-A1AE-8A6A55646181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344B-4C25-A1AE-8A6A55646181}"/>
              </c:ext>
            </c:extLst>
          </c:dPt>
          <c:cat>
            <c:strRef>
              <c:f>'Desvíos Pto-Real'!$B$19:$B$24</c:f>
              <c:strCache>
                <c:ptCount val="6"/>
                <c:pt idx="0">
                  <c:v>Obligaciones Financieras</c:v>
                </c:pt>
                <c:pt idx="1">
                  <c:v>Gastos del Hogar</c:v>
                </c:pt>
                <c:pt idx="2">
                  <c:v>Salud</c:v>
                </c:pt>
                <c:pt idx="3">
                  <c:v>Educación/Hijos</c:v>
                </c:pt>
                <c:pt idx="4">
                  <c:v>Transporte/Auto</c:v>
                </c:pt>
                <c:pt idx="5">
                  <c:v>Comida/Entretenimiento</c:v>
                </c:pt>
              </c:strCache>
            </c:strRef>
          </c:cat>
          <c:val>
            <c:numRef>
              <c:f>'Desvíos Pto-Real'!$D$19:$D$24</c:f>
              <c:numCache>
                <c:formatCode>"$"#,##0</c:formatCode>
                <c:ptCount val="6"/>
                <c:pt idx="0">
                  <c:v>1250000</c:v>
                </c:pt>
                <c:pt idx="1">
                  <c:v>2500000</c:v>
                </c:pt>
                <c:pt idx="2">
                  <c:v>0</c:v>
                </c:pt>
                <c:pt idx="3">
                  <c:v>800000</c:v>
                </c:pt>
                <c:pt idx="4">
                  <c:v>0</c:v>
                </c:pt>
                <c:pt idx="5">
                  <c:v>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44B-4C25-A1AE-8A6A55646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4420233130216953"/>
          <c:y val="0.25470043084853766"/>
          <c:w val="0.33390592041316641"/>
          <c:h val="0.47990923286198151"/>
        </c:manualLayout>
      </c:layout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zero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trlProps/ctrlProp1.xml><?xml version="1.0" encoding="utf-8"?>
<formControlPr xmlns="http://schemas.microsoft.com/office/spreadsheetml/2009/9/main" objectType="Drop" dropStyle="combo" dx="26" fmlaLink="$V$9" fmlaRange="$T$8:$T$15" sel="5" val="0"/>
</file>

<file path=xl/ctrlProps/ctrlProp10.xml><?xml version="1.0" encoding="utf-8"?>
<formControlPr xmlns="http://schemas.microsoft.com/office/spreadsheetml/2009/9/main" objectType="Drop" dropStyle="combo" dx="26" fmlaLink="$V$11" fmlaRange="$T$8:$T$15" sel="1" val="0"/>
</file>

<file path=xl/ctrlProps/ctrlProp11.xml><?xml version="1.0" encoding="utf-8"?>
<formControlPr xmlns="http://schemas.microsoft.com/office/spreadsheetml/2009/9/main" objectType="Drop" dropStyle="combo" dx="26" fmlaLink="$V$13" fmlaRange="$T$8:$T$15" sel="1" val="0"/>
</file>

<file path=xl/ctrlProps/ctrlProp12.xml><?xml version="1.0" encoding="utf-8"?>
<formControlPr xmlns="http://schemas.microsoft.com/office/spreadsheetml/2009/9/main" objectType="Drop" dropStyle="combo" dx="26" fmlaLink="$V$15" fmlaRange="$T$8:$T$15" sel="5" val="0"/>
</file>

<file path=xl/ctrlProps/ctrlProp13.xml><?xml version="1.0" encoding="utf-8"?>
<formControlPr xmlns="http://schemas.microsoft.com/office/spreadsheetml/2009/9/main" objectType="Drop" dropStyle="combo" dx="26" fmlaLink="$V$17" fmlaRange="$T$8:$T$15" sel="1" val="0"/>
</file>

<file path=xl/ctrlProps/ctrlProp14.xml><?xml version="1.0" encoding="utf-8"?>
<formControlPr xmlns="http://schemas.microsoft.com/office/spreadsheetml/2009/9/main" objectType="Drop" dropStyle="combo" dx="26" fmlaLink="$V$19" fmlaRange="$T$8:$T$15" sel="1" val="0"/>
</file>

<file path=xl/ctrlProps/ctrlProp15.xml><?xml version="1.0" encoding="utf-8"?>
<formControlPr xmlns="http://schemas.microsoft.com/office/spreadsheetml/2009/9/main" objectType="Drop" dropStyle="combo" dx="26" fmlaLink="$V$21" fmlaRange="$T$8:$T$15" sel="1" val="0"/>
</file>

<file path=xl/ctrlProps/ctrlProp16.xml><?xml version="1.0" encoding="utf-8"?>
<formControlPr xmlns="http://schemas.microsoft.com/office/spreadsheetml/2009/9/main" objectType="Drop" dropStyle="combo" dx="26" fmlaLink="$V$9" fmlaRange="$T$8:$T$15" sel="5" val="0"/>
</file>

<file path=xl/ctrlProps/ctrlProp17.xml><?xml version="1.0" encoding="utf-8"?>
<formControlPr xmlns="http://schemas.microsoft.com/office/spreadsheetml/2009/9/main" objectType="Drop" dropStyle="combo" dx="26" fmlaLink="$V$11" fmlaRange="$T$8:$T$15" sel="1" val="0"/>
</file>

<file path=xl/ctrlProps/ctrlProp18.xml><?xml version="1.0" encoding="utf-8"?>
<formControlPr xmlns="http://schemas.microsoft.com/office/spreadsheetml/2009/9/main" objectType="Drop" dropStyle="combo" dx="26" fmlaLink="$V$13" fmlaRange="$T$8:$T$15" sel="1" val="0"/>
</file>

<file path=xl/ctrlProps/ctrlProp19.xml><?xml version="1.0" encoding="utf-8"?>
<formControlPr xmlns="http://schemas.microsoft.com/office/spreadsheetml/2009/9/main" objectType="Drop" dropStyle="combo" dx="26" fmlaLink="$V$17" fmlaRange="$T$8:$T$15" sel="1" val="0"/>
</file>

<file path=xl/ctrlProps/ctrlProp2.xml><?xml version="1.0" encoding="utf-8"?>
<formControlPr xmlns="http://schemas.microsoft.com/office/spreadsheetml/2009/9/main" objectType="Drop" dropStyle="combo" dx="26" fmlaLink="$V$11" fmlaRange="$T$8:$T$15" sel="5" val="0"/>
</file>

<file path=xl/ctrlProps/ctrlProp20.xml><?xml version="1.0" encoding="utf-8"?>
<formControlPr xmlns="http://schemas.microsoft.com/office/spreadsheetml/2009/9/main" objectType="Drop" dropStyle="combo" dx="26" fmlaLink="$V$19" fmlaRange="$T$8:$T$15" sel="1" val="0"/>
</file>

<file path=xl/ctrlProps/ctrlProp21.xml><?xml version="1.0" encoding="utf-8"?>
<formControlPr xmlns="http://schemas.microsoft.com/office/spreadsheetml/2009/9/main" objectType="Drop" dropStyle="combo" dx="26" fmlaLink="$V$21" fmlaRange="$T$8:$T$15" sel="1" val="0"/>
</file>

<file path=xl/ctrlProps/ctrlProp22.xml><?xml version="1.0" encoding="utf-8"?>
<formControlPr xmlns="http://schemas.microsoft.com/office/spreadsheetml/2009/9/main" objectType="Drop" dropStyle="combo" dx="26" fmlaLink="$V$23" fmlaRange="$T$8:$T$15" sel="1" val="0"/>
</file>

<file path=xl/ctrlProps/ctrlProp23.xml><?xml version="1.0" encoding="utf-8"?>
<formControlPr xmlns="http://schemas.microsoft.com/office/spreadsheetml/2009/9/main" objectType="Drop" dropStyle="combo" dx="26" fmlaLink="$V$15" fmlaRange="$T$8:$T$15" sel="1" val="0"/>
</file>

<file path=xl/ctrlProps/ctrlProp24.xml><?xml version="1.0" encoding="utf-8"?>
<formControlPr xmlns="http://schemas.microsoft.com/office/spreadsheetml/2009/9/main" objectType="Drop" dropStyle="combo" dx="26" fmlaLink="$V$25" fmlaRange="$T$8:$T$15" sel="1" val="0"/>
</file>

<file path=xl/ctrlProps/ctrlProp25.xml><?xml version="1.0" encoding="utf-8"?>
<formControlPr xmlns="http://schemas.microsoft.com/office/spreadsheetml/2009/9/main" objectType="Drop" dropStyle="combo" dx="26" fmlaLink="$V$27" fmlaRange="$T$8:$T$15" sel="1" val="0"/>
</file>

<file path=xl/ctrlProps/ctrlProp26.xml><?xml version="1.0" encoding="utf-8"?>
<formControlPr xmlns="http://schemas.microsoft.com/office/spreadsheetml/2009/9/main" objectType="Drop" dropStyle="combo" dx="26" fmlaLink="$V$29" fmlaRange="$T$8:$T$15" sel="1" val="0"/>
</file>

<file path=xl/ctrlProps/ctrlProp27.xml><?xml version="1.0" encoding="utf-8"?>
<formControlPr xmlns="http://schemas.microsoft.com/office/spreadsheetml/2009/9/main" objectType="Drop" dropStyle="combo" dx="26" fmlaLink="$V$9" fmlaRange="$T$8:$T$15" sel="1" val="0"/>
</file>

<file path=xl/ctrlProps/ctrlProp28.xml><?xml version="1.0" encoding="utf-8"?>
<formControlPr xmlns="http://schemas.microsoft.com/office/spreadsheetml/2009/9/main" objectType="Drop" dropStyle="combo" dx="26" fmlaLink="$V$11" fmlaRange="$T$8:$T$15" sel="1" val="0"/>
</file>

<file path=xl/ctrlProps/ctrlProp29.xml><?xml version="1.0" encoding="utf-8"?>
<formControlPr xmlns="http://schemas.microsoft.com/office/spreadsheetml/2009/9/main" objectType="Drop" dropStyle="combo" dx="26" fmlaLink="$V$13" fmlaRange="$T$8:$T$15" sel="1" val="0"/>
</file>

<file path=xl/ctrlProps/ctrlProp3.xml><?xml version="1.0" encoding="utf-8"?>
<formControlPr xmlns="http://schemas.microsoft.com/office/spreadsheetml/2009/9/main" objectType="Drop" dropStyle="combo" dx="26" fmlaLink="$V$13" fmlaRange="$T$8:$T$15" sel="5" val="0"/>
</file>

<file path=xl/ctrlProps/ctrlProp30.xml><?xml version="1.0" encoding="utf-8"?>
<formControlPr xmlns="http://schemas.microsoft.com/office/spreadsheetml/2009/9/main" objectType="Drop" dropStyle="combo" dx="26" fmlaLink="$V$15" fmlaRange="$T$8:$T$15" sel="1" val="0"/>
</file>

<file path=xl/ctrlProps/ctrlProp31.xml><?xml version="1.0" encoding="utf-8"?>
<formControlPr xmlns="http://schemas.microsoft.com/office/spreadsheetml/2009/9/main" objectType="Drop" dropStyle="combo" dx="26" fmlaLink="$V$17" fmlaRange="$T$8:$T$15" sel="1" val="0"/>
</file>

<file path=xl/ctrlProps/ctrlProp32.xml><?xml version="1.0" encoding="utf-8"?>
<formControlPr xmlns="http://schemas.microsoft.com/office/spreadsheetml/2009/9/main" objectType="Drop" dropStyle="combo" dx="26" fmlaLink="$V$19" fmlaRange="$T$8:$T$15" sel="1" val="0"/>
</file>

<file path=xl/ctrlProps/ctrlProp33.xml><?xml version="1.0" encoding="utf-8"?>
<formControlPr xmlns="http://schemas.microsoft.com/office/spreadsheetml/2009/9/main" objectType="Drop" dropStyle="combo" dx="26" fmlaLink="$V$21" fmlaRange="$T$8:$T$15" sel="1" val="0"/>
</file>

<file path=xl/ctrlProps/ctrlProp34.xml><?xml version="1.0" encoding="utf-8"?>
<formControlPr xmlns="http://schemas.microsoft.com/office/spreadsheetml/2009/9/main" objectType="Drop" dropStyle="combo" dx="26" fmlaLink="$V$23" fmlaRange="$T$8:$T$15" sel="1" val="0"/>
</file>

<file path=xl/ctrlProps/ctrlProp35.xml><?xml version="1.0" encoding="utf-8"?>
<formControlPr xmlns="http://schemas.microsoft.com/office/spreadsheetml/2009/9/main" objectType="Drop" dropStyle="combo" dx="26" fmlaLink="$V$9" fmlaRange="$T$8:$T$15" sel="5" val="0"/>
</file>

<file path=xl/ctrlProps/ctrlProp36.xml><?xml version="1.0" encoding="utf-8"?>
<formControlPr xmlns="http://schemas.microsoft.com/office/spreadsheetml/2009/9/main" objectType="Drop" dropStyle="combo" dx="26" fmlaLink="$V$11" fmlaRange="$T$8:$T$15" sel="1" val="0"/>
</file>

<file path=xl/ctrlProps/ctrlProp37.xml><?xml version="1.0" encoding="utf-8"?>
<formControlPr xmlns="http://schemas.microsoft.com/office/spreadsheetml/2009/9/main" objectType="Drop" dropStyle="combo" dx="26" fmlaLink="$V$13" fmlaRange="$T$8:$T$15" sel="1" val="0"/>
</file>

<file path=xl/ctrlProps/ctrlProp38.xml><?xml version="1.0" encoding="utf-8"?>
<formControlPr xmlns="http://schemas.microsoft.com/office/spreadsheetml/2009/9/main" objectType="Drop" dropStyle="combo" dx="26" fmlaLink="$V$15" fmlaRange="$T$8:$T$15" sel="1" val="0"/>
</file>

<file path=xl/ctrlProps/ctrlProp39.xml><?xml version="1.0" encoding="utf-8"?>
<formControlPr xmlns="http://schemas.microsoft.com/office/spreadsheetml/2009/9/main" objectType="Drop" dropStyle="combo" dx="26" fmlaLink="$V$17" fmlaRange="$T$8:$T$15" sel="1" val="0"/>
</file>

<file path=xl/ctrlProps/ctrlProp4.xml><?xml version="1.0" encoding="utf-8"?>
<formControlPr xmlns="http://schemas.microsoft.com/office/spreadsheetml/2009/9/main" objectType="Drop" dropStyle="combo" dx="26" fmlaLink="$V$15" fmlaRange="$T$8:$T$15" sel="1" val="0"/>
</file>

<file path=xl/ctrlProps/ctrlProp40.xml><?xml version="1.0" encoding="utf-8"?>
<formControlPr xmlns="http://schemas.microsoft.com/office/spreadsheetml/2009/9/main" objectType="Drop" dropStyle="combo" dx="26" fmlaLink="$V$19" fmlaRange="$T$8:$T$15" sel="1" val="0"/>
</file>

<file path=xl/ctrlProps/ctrlProp41.xml><?xml version="1.0" encoding="utf-8"?>
<formControlPr xmlns="http://schemas.microsoft.com/office/spreadsheetml/2009/9/main" objectType="Drop" dropStyle="combo" dx="26" fmlaLink="$V$21" fmlaRange="$T$8:$T$15" sel="1" val="0"/>
</file>

<file path=xl/ctrlProps/ctrlProp42.xml><?xml version="1.0" encoding="utf-8"?>
<formControlPr xmlns="http://schemas.microsoft.com/office/spreadsheetml/2009/9/main" objectType="Drop" dropStyle="combo" dx="26" fmlaLink="$V$23" fmlaRange="$T$8:$T$15" sel="1" val="0"/>
</file>

<file path=xl/ctrlProps/ctrlProp43.xml><?xml version="1.0" encoding="utf-8"?>
<formControlPr xmlns="http://schemas.microsoft.com/office/spreadsheetml/2009/9/main" objectType="Drop" dropStyle="combo" dx="26" fmlaLink="$V$9" fmlaRange="$T$8:$T$15" sel="1" val="0"/>
</file>

<file path=xl/ctrlProps/ctrlProp44.xml><?xml version="1.0" encoding="utf-8"?>
<formControlPr xmlns="http://schemas.microsoft.com/office/spreadsheetml/2009/9/main" objectType="Drop" dropStyle="combo" dx="26" fmlaLink="$V$11" fmlaRange="$T$8:$T$15" sel="1" val="0"/>
</file>

<file path=xl/ctrlProps/ctrlProp45.xml><?xml version="1.0" encoding="utf-8"?>
<formControlPr xmlns="http://schemas.microsoft.com/office/spreadsheetml/2009/9/main" objectType="Drop" dropStyle="combo" dx="26" fmlaLink="$V$13" fmlaRange="$T$8:$T$15" sel="1" val="0"/>
</file>

<file path=xl/ctrlProps/ctrlProp46.xml><?xml version="1.0" encoding="utf-8"?>
<formControlPr xmlns="http://schemas.microsoft.com/office/spreadsheetml/2009/9/main" objectType="Drop" dropStyle="combo" dx="26" fmlaLink="$V$15" fmlaRange="$T$8:$T$15" sel="1" val="0"/>
</file>

<file path=xl/ctrlProps/ctrlProp47.xml><?xml version="1.0" encoding="utf-8"?>
<formControlPr xmlns="http://schemas.microsoft.com/office/spreadsheetml/2009/9/main" objectType="Drop" dropStyle="combo" dx="26" fmlaLink="$V$17" fmlaRange="$T$8:$T$15" sel="1" val="0"/>
</file>

<file path=xl/ctrlProps/ctrlProp48.xml><?xml version="1.0" encoding="utf-8"?>
<formControlPr xmlns="http://schemas.microsoft.com/office/spreadsheetml/2009/9/main" objectType="Drop" dropStyle="combo" dx="26" fmlaLink="$V$19" fmlaRange="$T$8:$T$15" sel="1" val="0"/>
</file>

<file path=xl/ctrlProps/ctrlProp49.xml><?xml version="1.0" encoding="utf-8"?>
<formControlPr xmlns="http://schemas.microsoft.com/office/spreadsheetml/2009/9/main" objectType="Drop" dropStyle="combo" dx="26" fmlaLink="$V$21" fmlaRange="$T$8:$T$15" sel="1" val="0"/>
</file>

<file path=xl/ctrlProps/ctrlProp5.xml><?xml version="1.0" encoding="utf-8"?>
<formControlPr xmlns="http://schemas.microsoft.com/office/spreadsheetml/2009/9/main" objectType="Drop" dropStyle="combo" dx="26" fmlaLink="$V$17" fmlaRange="$T$8:$T$15" sel="5" val="0"/>
</file>

<file path=xl/ctrlProps/ctrlProp50.xml><?xml version="1.0" encoding="utf-8"?>
<formControlPr xmlns="http://schemas.microsoft.com/office/spreadsheetml/2009/9/main" objectType="Drop" dropStyle="combo" dx="26" fmlaLink="$V$23" fmlaRange="$T$8:$T$15" sel="1" val="0"/>
</file>

<file path=xl/ctrlProps/ctrlProp51.xml><?xml version="1.0" encoding="utf-8"?>
<formControlPr xmlns="http://schemas.microsoft.com/office/spreadsheetml/2009/9/main" objectType="Drop" dropStyle="combo" dx="26" fmlaLink="$V$25" fmlaRange="$T$8:$T$15" sel="1" val="0"/>
</file>

<file path=xl/ctrlProps/ctrlProp52.xml><?xml version="1.0" encoding="utf-8"?>
<formControlPr xmlns="http://schemas.microsoft.com/office/spreadsheetml/2009/9/main" objectType="Drop" dropStyle="combo" dx="26" fmlaLink="$V$9" fmlaRange="$T$8:$T$15" sel="5" val="0"/>
</file>

<file path=xl/ctrlProps/ctrlProp53.xml><?xml version="1.0" encoding="utf-8"?>
<formControlPr xmlns="http://schemas.microsoft.com/office/spreadsheetml/2009/9/main" objectType="Drop" dropStyle="combo" dx="26" fmlaLink="$V$11" fmlaRange="$T$8:$T$15" sel="5" val="0"/>
</file>

<file path=xl/ctrlProps/ctrlProp54.xml><?xml version="1.0" encoding="utf-8"?>
<formControlPr xmlns="http://schemas.microsoft.com/office/spreadsheetml/2009/9/main" objectType="Drop" dropStyle="combo" dx="26" fmlaLink="$V$13" fmlaRange="$T$8:$T$15" sel="1" val="0"/>
</file>

<file path=xl/ctrlProps/ctrlProp55.xml><?xml version="1.0" encoding="utf-8"?>
<formControlPr xmlns="http://schemas.microsoft.com/office/spreadsheetml/2009/9/main" objectType="Drop" dropStyle="combo" dx="26" fmlaLink="$V$15" fmlaRange="$T$8:$T$15" sel="1" val="0"/>
</file>

<file path=xl/ctrlProps/ctrlProp56.xml><?xml version="1.0" encoding="utf-8"?>
<formControlPr xmlns="http://schemas.microsoft.com/office/spreadsheetml/2009/9/main" objectType="Drop" dropStyle="combo" dx="26" fmlaLink="$V$17" fmlaRange="$T$8:$T$15" sel="1" val="0"/>
</file>

<file path=xl/ctrlProps/ctrlProp57.xml><?xml version="1.0" encoding="utf-8"?>
<formControlPr xmlns="http://schemas.microsoft.com/office/spreadsheetml/2009/9/main" objectType="Drop" dropStyle="combo" dx="26" fmlaLink="$V$19" fmlaRange="$T$8:$T$15" sel="1" val="0"/>
</file>

<file path=xl/ctrlProps/ctrlProp58.xml><?xml version="1.0" encoding="utf-8"?>
<formControlPr xmlns="http://schemas.microsoft.com/office/spreadsheetml/2009/9/main" objectType="Drop" dropStyle="combo" dx="26" fmlaLink="$V$21" fmlaRange="$T$8:$T$15" sel="1" val="0"/>
</file>

<file path=xl/ctrlProps/ctrlProp6.xml><?xml version="1.0" encoding="utf-8"?>
<formControlPr xmlns="http://schemas.microsoft.com/office/spreadsheetml/2009/9/main" objectType="Drop" dropStyle="combo" dx="26" fmlaLink="$V$19" fmlaRange="$T$8:$T$15" sel="5" val="0"/>
</file>

<file path=xl/ctrlProps/ctrlProp7.xml><?xml version="1.0" encoding="utf-8"?>
<formControlPr xmlns="http://schemas.microsoft.com/office/spreadsheetml/2009/9/main" objectType="Drop" dropStyle="combo" dx="26" fmlaLink="$V$21" fmlaRange="$T$8:$T$15" sel="1" val="0"/>
</file>

<file path=xl/ctrlProps/ctrlProp8.xml><?xml version="1.0" encoding="utf-8"?>
<formControlPr xmlns="http://schemas.microsoft.com/office/spreadsheetml/2009/9/main" objectType="Drop" dropStyle="combo" dx="26" fmlaLink="$V$23" fmlaRange="$T$8:$T$15" sel="1" val="0"/>
</file>

<file path=xl/ctrlProps/ctrlProp9.xml><?xml version="1.0" encoding="utf-8"?>
<formControlPr xmlns="http://schemas.microsoft.com/office/spreadsheetml/2009/9/main" objectType="Drop" dropStyle="combo" dx="26" fmlaLink="$V$9" fmlaRange="$T$8:$T$15" sel="5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Transporte-Auto'!A1"/><Relationship Id="rId3" Type="http://schemas.openxmlformats.org/officeDocument/2006/relationships/hyperlink" Target="#gr&#225;fico!A1"/><Relationship Id="rId7" Type="http://schemas.openxmlformats.org/officeDocument/2006/relationships/hyperlink" Target="#'Educaci&#243;n-Hijos'!A1"/><Relationship Id="rId2" Type="http://schemas.openxmlformats.org/officeDocument/2006/relationships/hyperlink" Target="#'Obligaciones Fcieras'!A1"/><Relationship Id="rId1" Type="http://schemas.openxmlformats.org/officeDocument/2006/relationships/hyperlink" Target="#Ingresos!A1"/><Relationship Id="rId6" Type="http://schemas.openxmlformats.org/officeDocument/2006/relationships/hyperlink" Target="#Salud!A1"/><Relationship Id="rId11" Type="http://schemas.openxmlformats.org/officeDocument/2006/relationships/image" Target="../media/image2.png"/><Relationship Id="rId5" Type="http://schemas.openxmlformats.org/officeDocument/2006/relationships/hyperlink" Target="#'Gastos del Hogar'!A1"/><Relationship Id="rId10" Type="http://schemas.openxmlformats.org/officeDocument/2006/relationships/hyperlink" Target="#'Desv&#237;os Pto-Real'!A1"/><Relationship Id="rId4" Type="http://schemas.openxmlformats.org/officeDocument/2006/relationships/image" Target="../media/image1.jpeg"/><Relationship Id="rId9" Type="http://schemas.openxmlformats.org/officeDocument/2006/relationships/hyperlink" Target="#'Comida-Entretenimiento'!A1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'Desv&#237;os Pto-Real'!A1"/><Relationship Id="rId2" Type="http://schemas.openxmlformats.org/officeDocument/2006/relationships/chart" Target="../charts/chart1.xml"/><Relationship Id="rId1" Type="http://schemas.openxmlformats.org/officeDocument/2006/relationships/hyperlink" Target="#'C&#243;mo comenzar'!A1"/><Relationship Id="rId5" Type="http://schemas.openxmlformats.org/officeDocument/2006/relationships/chart" Target="../charts/chart2.xm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C&#243;mo comenzar'!A1"/><Relationship Id="rId2" Type="http://schemas.openxmlformats.org/officeDocument/2006/relationships/image" Target="../media/image3.png"/><Relationship Id="rId1" Type="http://schemas.openxmlformats.org/officeDocument/2006/relationships/hyperlink" Target="#Income!D9"/><Relationship Id="rId6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hyperlink" Target="#GR&#193;FIC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C&#243;mo comenzar'!A1"/><Relationship Id="rId2" Type="http://schemas.openxmlformats.org/officeDocument/2006/relationships/image" Target="../media/image3.png"/><Relationship Id="rId1" Type="http://schemas.openxmlformats.org/officeDocument/2006/relationships/hyperlink" Target="#Income!D9"/><Relationship Id="rId6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hyperlink" Target="#GR&#193;FIC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C&#243;mo comenzar'!A1"/><Relationship Id="rId2" Type="http://schemas.openxmlformats.org/officeDocument/2006/relationships/image" Target="../media/image3.png"/><Relationship Id="rId1" Type="http://schemas.openxmlformats.org/officeDocument/2006/relationships/hyperlink" Target="#Income!D9"/><Relationship Id="rId6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hyperlink" Target="#GR&#193;FIC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C&#243;mo comenzar'!A1"/><Relationship Id="rId2" Type="http://schemas.openxmlformats.org/officeDocument/2006/relationships/image" Target="../media/image3.png"/><Relationship Id="rId1" Type="http://schemas.openxmlformats.org/officeDocument/2006/relationships/hyperlink" Target="#Income!D9"/><Relationship Id="rId6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hyperlink" Target="#GR&#193;FIC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C&#243;mo comenzar'!A1"/><Relationship Id="rId2" Type="http://schemas.openxmlformats.org/officeDocument/2006/relationships/image" Target="../media/image3.png"/><Relationship Id="rId1" Type="http://schemas.openxmlformats.org/officeDocument/2006/relationships/hyperlink" Target="#Income!D9"/><Relationship Id="rId6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hyperlink" Target="#GR&#193;FIC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C&#243;mo comenzar'!A1"/><Relationship Id="rId2" Type="http://schemas.openxmlformats.org/officeDocument/2006/relationships/image" Target="../media/image3.png"/><Relationship Id="rId1" Type="http://schemas.openxmlformats.org/officeDocument/2006/relationships/hyperlink" Target="#Income!D9"/><Relationship Id="rId6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hyperlink" Target="#GR&#193;FIC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C&#243;mo comenzar'!A1"/><Relationship Id="rId2" Type="http://schemas.openxmlformats.org/officeDocument/2006/relationships/image" Target="../media/image3.png"/><Relationship Id="rId1" Type="http://schemas.openxmlformats.org/officeDocument/2006/relationships/hyperlink" Target="#Income!D9"/><Relationship Id="rId6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hyperlink" Target="#GR&#193;FICO!A1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hyperlink" Target="#GR&#193;FICO!A1"/><Relationship Id="rId1" Type="http://schemas.openxmlformats.org/officeDocument/2006/relationships/hyperlink" Target="#'C&#243;mo comenzar'!A1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1005840</xdr:colOff>
      <xdr:row>7</xdr:row>
      <xdr:rowOff>91440</xdr:rowOff>
    </xdr:from>
    <xdr:to>
      <xdr:col>10</xdr:col>
      <xdr:colOff>381000</xdr:colOff>
      <xdr:row>11</xdr:row>
      <xdr:rowOff>121920</xdr:rowOff>
    </xdr:to>
    <xdr:grpSp>
      <xdr:nvGrpSpPr>
        <xdr:cNvPr id="2211611" name="1 Grupo">
          <a:extLst>
            <a:ext uri="{FF2B5EF4-FFF2-40B4-BE49-F238E27FC236}">
              <a16:creationId xmlns:a16="http://schemas.microsoft.com/office/drawing/2014/main" id="{2E9A59A8-CFBF-C1B0-74D1-AE3C317B1437}"/>
            </a:ext>
          </a:extLst>
        </xdr:cNvPr>
        <xdr:cNvGrpSpPr>
          <a:grpSpLocks/>
        </xdr:cNvGrpSpPr>
      </xdr:nvGrpSpPr>
      <xdr:grpSpPr bwMode="auto">
        <a:xfrm>
          <a:off x="3794760" y="1600200"/>
          <a:ext cx="6896100" cy="822960"/>
          <a:chOff x="3914775" y="1504950"/>
          <a:chExt cx="6724650" cy="826769"/>
        </a:xfrm>
      </xdr:grpSpPr>
      <xdr:sp macro="" textlink="">
        <xdr:nvSpPr>
          <xdr:cNvPr id="3" name="2 Rectángulo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66BA5B82-3BCD-F1C8-B684-EC78FC808D54}"/>
              </a:ext>
            </a:extLst>
          </xdr:cNvPr>
          <xdr:cNvSpPr/>
        </xdr:nvSpPr>
        <xdr:spPr>
          <a:xfrm>
            <a:off x="3914775" y="1635090"/>
            <a:ext cx="1322638" cy="459316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400" b="1"/>
              <a:t>INGRESOS</a:t>
            </a:r>
          </a:p>
        </xdr:txBody>
      </xdr:sp>
      <xdr:sp macro="" textlink="">
        <xdr:nvSpPr>
          <xdr:cNvPr id="4" name="3 Menos">
            <a:extLst>
              <a:ext uri="{FF2B5EF4-FFF2-40B4-BE49-F238E27FC236}">
                <a16:creationId xmlns:a16="http://schemas.microsoft.com/office/drawing/2014/main" id="{A4DAB0CB-8B06-2416-6191-0D8EBEFAE20E}"/>
              </a:ext>
            </a:extLst>
          </xdr:cNvPr>
          <xdr:cNvSpPr/>
        </xdr:nvSpPr>
        <xdr:spPr>
          <a:xfrm>
            <a:off x="5601510" y="1864748"/>
            <a:ext cx="445833" cy="45932"/>
          </a:xfrm>
          <a:prstGeom prst="mathMinus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s-CO"/>
          </a:p>
        </xdr:txBody>
      </xdr:sp>
      <xdr:sp macro="" textlink="">
        <xdr:nvSpPr>
          <xdr:cNvPr id="5" name="4 Rectángulo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173CF93B-81D4-2977-3D46-7DEB06993180}"/>
              </a:ext>
            </a:extLst>
          </xdr:cNvPr>
          <xdr:cNvSpPr/>
        </xdr:nvSpPr>
        <xdr:spPr>
          <a:xfrm>
            <a:off x="6441163" y="1635090"/>
            <a:ext cx="1604999" cy="459316"/>
          </a:xfrm>
          <a:prstGeom prst="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400" b="1"/>
              <a:t>GASTOS</a:t>
            </a:r>
          </a:p>
        </xdr:txBody>
      </xdr:sp>
      <xdr:sp macro="" textlink="">
        <xdr:nvSpPr>
          <xdr:cNvPr id="6" name="5 Igual que">
            <a:extLst>
              <a:ext uri="{FF2B5EF4-FFF2-40B4-BE49-F238E27FC236}">
                <a16:creationId xmlns:a16="http://schemas.microsoft.com/office/drawing/2014/main" id="{06F083BF-8DDD-43E3-6F94-8EFAA9ECB432}"/>
              </a:ext>
            </a:extLst>
          </xdr:cNvPr>
          <xdr:cNvSpPr/>
        </xdr:nvSpPr>
        <xdr:spPr>
          <a:xfrm>
            <a:off x="8536579" y="1726953"/>
            <a:ext cx="423541" cy="290900"/>
          </a:xfrm>
          <a:prstGeom prst="mathEqual">
            <a:avLst/>
          </a:prstGeom>
          <a:ln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s-CO"/>
          </a:p>
        </xdr:txBody>
      </xdr:sp>
      <xdr:cxnSp macro="">
        <xdr:nvCxnSpPr>
          <xdr:cNvPr id="7" name="6 Conector recto de flecha">
            <a:extLst>
              <a:ext uri="{FF2B5EF4-FFF2-40B4-BE49-F238E27FC236}">
                <a16:creationId xmlns:a16="http://schemas.microsoft.com/office/drawing/2014/main" id="{902543B4-2172-DD9C-A7FA-6A646E637C6D}"/>
              </a:ext>
            </a:extLst>
          </xdr:cNvPr>
          <xdr:cNvCxnSpPr/>
        </xdr:nvCxnSpPr>
        <xdr:spPr>
          <a:xfrm flipV="1">
            <a:off x="9331648" y="1673366"/>
            <a:ext cx="765347" cy="214348"/>
          </a:xfrm>
          <a:prstGeom prst="straightConnector1">
            <a:avLst/>
          </a:prstGeom>
          <a:ln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" name="7 Conector recto de flecha">
            <a:extLst>
              <a:ext uri="{FF2B5EF4-FFF2-40B4-BE49-F238E27FC236}">
                <a16:creationId xmlns:a16="http://schemas.microsoft.com/office/drawing/2014/main" id="{6FEDFBAA-4D84-67A9-8D09-CC662590FD0E}"/>
              </a:ext>
            </a:extLst>
          </xdr:cNvPr>
          <xdr:cNvCxnSpPr/>
        </xdr:nvCxnSpPr>
        <xdr:spPr>
          <a:xfrm>
            <a:off x="9346509" y="1941300"/>
            <a:ext cx="743055" cy="298555"/>
          </a:xfrm>
          <a:prstGeom prst="straightConnector1">
            <a:avLst/>
          </a:prstGeom>
          <a:ln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" name="8 Menos">
            <a:extLst>
              <a:ext uri="{FF2B5EF4-FFF2-40B4-BE49-F238E27FC236}">
                <a16:creationId xmlns:a16="http://schemas.microsoft.com/office/drawing/2014/main" id="{ED61E82A-16AF-23A1-0DB2-C783B0D5AF95}"/>
              </a:ext>
            </a:extLst>
          </xdr:cNvPr>
          <xdr:cNvSpPr/>
        </xdr:nvSpPr>
        <xdr:spPr>
          <a:xfrm>
            <a:off x="10267897" y="2278132"/>
            <a:ext cx="297222" cy="53587"/>
          </a:xfrm>
          <a:prstGeom prst="mathMinus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s-CO"/>
          </a:p>
        </xdr:txBody>
      </xdr:sp>
      <xdr:sp macro="" textlink="">
        <xdr:nvSpPr>
          <xdr:cNvPr id="10" name="9 Más">
            <a:extLst>
              <a:ext uri="{FF2B5EF4-FFF2-40B4-BE49-F238E27FC236}">
                <a16:creationId xmlns:a16="http://schemas.microsoft.com/office/drawing/2014/main" id="{E4E53195-5B20-5167-1D53-416C81237009}"/>
              </a:ext>
            </a:extLst>
          </xdr:cNvPr>
          <xdr:cNvSpPr/>
        </xdr:nvSpPr>
        <xdr:spPr>
          <a:xfrm>
            <a:off x="10230745" y="1504950"/>
            <a:ext cx="408680" cy="352142"/>
          </a:xfrm>
          <a:prstGeom prst="mathPlus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endParaRPr lang="es-CO"/>
          </a:p>
        </xdr:txBody>
      </xdr:sp>
    </xdr:grpSp>
    <xdr:clientData/>
  </xdr:twoCellAnchor>
  <xdr:twoCellAnchor editAs="oneCell">
    <xdr:from>
      <xdr:col>9</xdr:col>
      <xdr:colOff>800100</xdr:colOff>
      <xdr:row>22</xdr:row>
      <xdr:rowOff>30480</xdr:rowOff>
    </xdr:from>
    <xdr:to>
      <xdr:col>10</xdr:col>
      <xdr:colOff>274320</xdr:colOff>
      <xdr:row>22</xdr:row>
      <xdr:rowOff>205740</xdr:rowOff>
    </xdr:to>
    <xdr:pic>
      <xdr:nvPicPr>
        <xdr:cNvPr id="2211612" name="2645 Imagen" descr="imagesCA1726ZG.jp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3E36448-19BE-E38D-6AD3-31CF4E49D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131" r="16568" b="13618"/>
        <a:stretch>
          <a:fillRect/>
        </a:stretch>
      </xdr:blipFill>
      <xdr:spPr bwMode="auto">
        <a:xfrm>
          <a:off x="10035540" y="4335780"/>
          <a:ext cx="548640" cy="17526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106680</xdr:colOff>
      <xdr:row>0</xdr:row>
      <xdr:rowOff>53340</xdr:rowOff>
    </xdr:from>
    <xdr:to>
      <xdr:col>1</xdr:col>
      <xdr:colOff>792480</xdr:colOff>
      <xdr:row>25</xdr:row>
      <xdr:rowOff>76200</xdr:rowOff>
    </xdr:to>
    <xdr:grpSp>
      <xdr:nvGrpSpPr>
        <xdr:cNvPr id="2211613" name="21 Grupo">
          <a:extLst>
            <a:ext uri="{FF2B5EF4-FFF2-40B4-BE49-F238E27FC236}">
              <a16:creationId xmlns:a16="http://schemas.microsoft.com/office/drawing/2014/main" id="{234FD301-A7C5-6104-4E51-5209FB64B794}"/>
            </a:ext>
          </a:extLst>
        </xdr:cNvPr>
        <xdr:cNvGrpSpPr>
          <a:grpSpLocks/>
        </xdr:cNvGrpSpPr>
      </xdr:nvGrpSpPr>
      <xdr:grpSpPr bwMode="auto">
        <a:xfrm>
          <a:off x="106680" y="53340"/>
          <a:ext cx="1516380" cy="5006340"/>
          <a:chOff x="104775" y="57149"/>
          <a:chExt cx="1476375" cy="5105401"/>
        </a:xfrm>
      </xdr:grpSpPr>
      <xdr:sp macro="" textlink="">
        <xdr:nvSpPr>
          <xdr:cNvPr id="13" name="12 Rectángulo redondeado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6227E7E-F7C7-EABF-1E27-BA366E01DC11}"/>
              </a:ext>
            </a:extLst>
          </xdr:cNvPr>
          <xdr:cNvSpPr/>
        </xdr:nvSpPr>
        <xdr:spPr bwMode="auto">
          <a:xfrm>
            <a:off x="127032" y="570020"/>
            <a:ext cx="1454118" cy="489559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/>
              <a:t>Ingresos</a:t>
            </a:r>
          </a:p>
        </xdr:txBody>
      </xdr:sp>
      <xdr:sp macro="" textlink="">
        <xdr:nvSpPr>
          <xdr:cNvPr id="14" name="13 Rectángulo redondeado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1D420F12-7E56-CA8B-C4DD-12E46934866F}"/>
              </a:ext>
            </a:extLst>
          </xdr:cNvPr>
          <xdr:cNvSpPr/>
        </xdr:nvSpPr>
        <xdr:spPr bwMode="auto">
          <a:xfrm>
            <a:off x="127032" y="1137287"/>
            <a:ext cx="1454118" cy="497330"/>
          </a:xfrm>
          <a:prstGeom prst="roundRect">
            <a:avLst/>
          </a:prstGeom>
        </xdr:spPr>
        <xdr:style>
          <a:lnRef idx="2">
            <a:schemeClr val="accent3">
              <a:shade val="50000"/>
            </a:schemeClr>
          </a:lnRef>
          <a:fillRef idx="1">
            <a:schemeClr val="accent3"/>
          </a:fillRef>
          <a:effectRef idx="0">
            <a:schemeClr val="accent3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/>
              <a:t>Obligaciones Financieras</a:t>
            </a:r>
          </a:p>
        </xdr:txBody>
      </xdr:sp>
      <xdr:sp macro="" textlink="">
        <xdr:nvSpPr>
          <xdr:cNvPr id="15" name="14 Rectángulo redondead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BEB9B75A-A6E6-36DD-FC13-878FF8AD1925}"/>
              </a:ext>
            </a:extLst>
          </xdr:cNvPr>
          <xdr:cNvSpPr/>
        </xdr:nvSpPr>
        <xdr:spPr bwMode="auto">
          <a:xfrm>
            <a:off x="127032" y="1727866"/>
            <a:ext cx="1454118" cy="512871"/>
          </a:xfrm>
          <a:prstGeom prst="roundRect">
            <a:avLst/>
          </a:prstGeom>
        </xdr:spPr>
        <xdr:style>
          <a:lnRef idx="2">
            <a:schemeClr val="accent6">
              <a:shade val="50000"/>
            </a:schemeClr>
          </a:lnRef>
          <a:fillRef idx="1">
            <a:schemeClr val="accent6"/>
          </a:fillRef>
          <a:effectRef idx="0">
            <a:schemeClr val="accent6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/>
              <a:t>Gastos del Hogar</a:t>
            </a:r>
          </a:p>
        </xdr:txBody>
      </xdr:sp>
      <xdr:sp macro="" textlink="">
        <xdr:nvSpPr>
          <xdr:cNvPr id="16" name="15 Rectángulo redondead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6ED82870-6737-2774-6224-69CF88286E1D}"/>
              </a:ext>
            </a:extLst>
          </xdr:cNvPr>
          <xdr:cNvSpPr/>
        </xdr:nvSpPr>
        <xdr:spPr bwMode="auto">
          <a:xfrm>
            <a:off x="127032" y="2326216"/>
            <a:ext cx="1454118" cy="497330"/>
          </a:xfrm>
          <a:prstGeom prst="roundRect">
            <a:avLst/>
          </a:prstGeom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/>
              <a:t>Salud</a:t>
            </a:r>
          </a:p>
        </xdr:txBody>
      </xdr:sp>
      <xdr:sp macro="" textlink="">
        <xdr:nvSpPr>
          <xdr:cNvPr id="17" name="16 Rectángulo redondeado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4C8E5385-ADB5-B3E8-B714-1A8768B1D77A}"/>
              </a:ext>
            </a:extLst>
          </xdr:cNvPr>
          <xdr:cNvSpPr/>
        </xdr:nvSpPr>
        <xdr:spPr bwMode="auto">
          <a:xfrm>
            <a:off x="112194" y="2893483"/>
            <a:ext cx="1461537" cy="497330"/>
          </a:xfrm>
          <a:prstGeom prst="roundRect">
            <a:avLst/>
          </a:prstGeom>
        </xdr:spPr>
        <xdr:style>
          <a:lnRef idx="2">
            <a:schemeClr val="accent4">
              <a:shade val="50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/>
              <a:t>Educación/Hijos</a:t>
            </a:r>
          </a:p>
        </xdr:txBody>
      </xdr:sp>
      <xdr:sp macro="" textlink="">
        <xdr:nvSpPr>
          <xdr:cNvPr id="18" name="17 Rectángulo redondeado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8337F227-3ECF-970D-4C04-757C214DC340}"/>
              </a:ext>
            </a:extLst>
          </xdr:cNvPr>
          <xdr:cNvSpPr/>
        </xdr:nvSpPr>
        <xdr:spPr bwMode="auto">
          <a:xfrm>
            <a:off x="112194" y="3468520"/>
            <a:ext cx="1461537" cy="481788"/>
          </a:xfrm>
          <a:prstGeom prst="roundRect">
            <a:avLst/>
          </a:prstGeom>
        </xdr:spPr>
        <xdr:style>
          <a:lnRef idx="2">
            <a:schemeClr val="accent5">
              <a:shade val="50000"/>
            </a:schemeClr>
          </a:lnRef>
          <a:fillRef idx="1">
            <a:schemeClr val="accent5"/>
          </a:fillRef>
          <a:effectRef idx="0">
            <a:schemeClr val="accent5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/>
              <a:t>Transporte/Auto</a:t>
            </a:r>
          </a:p>
        </xdr:txBody>
      </xdr:sp>
      <xdr:sp macro="" textlink="">
        <xdr:nvSpPr>
          <xdr:cNvPr id="19" name="18 Rectángulo redondeado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EA713343-41F9-19D3-A676-1651DC24D1FB}"/>
              </a:ext>
            </a:extLst>
          </xdr:cNvPr>
          <xdr:cNvSpPr/>
        </xdr:nvSpPr>
        <xdr:spPr bwMode="auto">
          <a:xfrm>
            <a:off x="104775" y="4035787"/>
            <a:ext cx="1476375" cy="512871"/>
          </a:xfrm>
          <a:prstGeom prst="roundRect">
            <a:avLst/>
          </a:prstGeom>
          <a:solidFill>
            <a:schemeClr val="tx2">
              <a:lumMod val="75000"/>
            </a:schemeClr>
          </a:solidFill>
          <a:ln>
            <a:solidFill>
              <a:schemeClr val="tx2"/>
            </a:solidFill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/>
              <a:t>Comida/</a:t>
            </a:r>
          </a:p>
          <a:p>
            <a:pPr algn="ctr"/>
            <a:r>
              <a:rPr lang="es-AR" sz="1100" b="1"/>
              <a:t>Entretenimiento</a:t>
            </a:r>
          </a:p>
        </xdr:txBody>
      </xdr:sp>
      <xdr:sp macro="" textlink="">
        <xdr:nvSpPr>
          <xdr:cNvPr id="20" name="19 Rectángulo">
            <a:extLst>
              <a:ext uri="{FF2B5EF4-FFF2-40B4-BE49-F238E27FC236}">
                <a16:creationId xmlns:a16="http://schemas.microsoft.com/office/drawing/2014/main" id="{78944FA2-7DDF-4344-11C2-2A96EA433FAA}"/>
              </a:ext>
            </a:extLst>
          </xdr:cNvPr>
          <xdr:cNvSpPr/>
        </xdr:nvSpPr>
        <xdr:spPr bwMode="auto">
          <a:xfrm>
            <a:off x="141870" y="57149"/>
            <a:ext cx="1439280" cy="380768"/>
          </a:xfrm>
          <a:prstGeom prst="rect">
            <a:avLst/>
          </a:prstGeom>
          <a:solidFill>
            <a:srgbClr val="FF0000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>
                <a:solidFill>
                  <a:schemeClr val="bg1"/>
                </a:solidFill>
              </a:rPr>
              <a:t>¿Cómo</a:t>
            </a:r>
            <a:r>
              <a:rPr lang="es-AR" sz="1100" b="1" baseline="0">
                <a:solidFill>
                  <a:schemeClr val="bg1"/>
                </a:solidFill>
              </a:rPr>
              <a:t> comenzar?</a:t>
            </a:r>
            <a:endParaRPr lang="es-AR" sz="1100" b="1">
              <a:solidFill>
                <a:schemeClr val="bg1"/>
              </a:solidFill>
            </a:endParaRPr>
          </a:p>
        </xdr:txBody>
      </xdr:sp>
      <xdr:sp macro="" textlink="">
        <xdr:nvSpPr>
          <xdr:cNvPr id="21" name="20 Rectángulo redondeado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29E469C8-22A3-5B7B-EDAC-AFD92BA79D96}"/>
              </a:ext>
            </a:extLst>
          </xdr:cNvPr>
          <xdr:cNvSpPr/>
        </xdr:nvSpPr>
        <xdr:spPr bwMode="auto">
          <a:xfrm>
            <a:off x="112194" y="4641908"/>
            <a:ext cx="1446699" cy="520642"/>
          </a:xfrm>
          <a:prstGeom prst="roundRect">
            <a:avLst/>
          </a:prstGeom>
          <a:solidFill>
            <a:schemeClr val="accent3">
              <a:lumMod val="50000"/>
            </a:schemeClr>
          </a:solidFill>
          <a:ln>
            <a:solidFill>
              <a:schemeClr val="accent3">
                <a:lumMod val="75000"/>
              </a:schemeClr>
            </a:solidFill>
          </a:ln>
        </xdr:spPr>
        <xdr:style>
          <a:lnRef idx="1">
            <a:schemeClr val="accent1"/>
          </a:lnRef>
          <a:fillRef idx="3">
            <a:schemeClr val="accent1"/>
          </a:fillRef>
          <a:effectRef idx="2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AR" sz="1100" b="1"/>
              <a:t>Análisis de Desvíos Presupuestado-Real</a:t>
            </a:r>
          </a:p>
        </xdr:txBody>
      </xdr:sp>
    </xdr:grpSp>
    <xdr:clientData/>
  </xdr:twoCellAnchor>
  <xdr:twoCellAnchor editAs="oneCell">
    <xdr:from>
      <xdr:col>9</xdr:col>
      <xdr:colOff>822960</xdr:colOff>
      <xdr:row>0</xdr:row>
      <xdr:rowOff>15240</xdr:rowOff>
    </xdr:from>
    <xdr:to>
      <xdr:col>11</xdr:col>
      <xdr:colOff>68580</xdr:colOff>
      <xdr:row>1</xdr:row>
      <xdr:rowOff>198120</xdr:rowOff>
    </xdr:to>
    <xdr:pic>
      <xdr:nvPicPr>
        <xdr:cNvPr id="2211614" name="1036 Imagen" descr="logo-pef-asba (1).gif">
          <a:extLst>
            <a:ext uri="{FF2B5EF4-FFF2-40B4-BE49-F238E27FC236}">
              <a16:creationId xmlns:a16="http://schemas.microsoft.com/office/drawing/2014/main" id="{21DC6ADA-14F7-3AF7-56C7-0EC191FE8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15240"/>
          <a:ext cx="139446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434340</xdr:colOff>
      <xdr:row>2</xdr:row>
      <xdr:rowOff>66675</xdr:rowOff>
    </xdr:from>
    <xdr:to>
      <xdr:col>1</xdr:col>
      <xdr:colOff>1891716</xdr:colOff>
      <xdr:row>4</xdr:row>
      <xdr:rowOff>238125</xdr:rowOff>
    </xdr:to>
    <xdr:sp macro="" textlink="">
      <xdr:nvSpPr>
        <xdr:cNvPr id="2" name="1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4E1C5A-D75D-722B-0D2D-6E8CB7B51D0D}"/>
            </a:ext>
          </a:extLst>
        </xdr:cNvPr>
        <xdr:cNvSpPr/>
      </xdr:nvSpPr>
      <xdr:spPr>
        <a:xfrm>
          <a:off x="523875" y="66675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>
    <xdr:from>
      <xdr:col>5</xdr:col>
      <xdr:colOff>975360</xdr:colOff>
      <xdr:row>7</xdr:row>
      <xdr:rowOff>99060</xdr:rowOff>
    </xdr:from>
    <xdr:to>
      <xdr:col>14</xdr:col>
      <xdr:colOff>312420</xdr:colOff>
      <xdr:row>23</xdr:row>
      <xdr:rowOff>182880</xdr:rowOff>
    </xdr:to>
    <xdr:graphicFrame macro="">
      <xdr:nvGraphicFramePr>
        <xdr:cNvPr id="2057498" name="10 Gráfico">
          <a:extLst>
            <a:ext uri="{FF2B5EF4-FFF2-40B4-BE49-F238E27FC236}">
              <a16:creationId xmlns:a16="http://schemas.microsoft.com/office/drawing/2014/main" id="{E9498614-5839-FB10-5AA6-95605BE16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434339</xdr:colOff>
      <xdr:row>4</xdr:row>
      <xdr:rowOff>314326</xdr:rowOff>
    </xdr:from>
    <xdr:to>
      <xdr:col>1</xdr:col>
      <xdr:colOff>1890868</xdr:colOff>
      <xdr:row>9</xdr:row>
      <xdr:rowOff>10651</xdr:rowOff>
    </xdr:to>
    <xdr:sp macro="" textlink="">
      <xdr:nvSpPr>
        <xdr:cNvPr id="6" name="5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A55A61F-13FC-816E-141E-7508693632A1}"/>
            </a:ext>
          </a:extLst>
        </xdr:cNvPr>
        <xdr:cNvSpPr/>
      </xdr:nvSpPr>
      <xdr:spPr bwMode="auto">
        <a:xfrm>
          <a:off x="523874" y="742951"/>
          <a:ext cx="1418400" cy="601200"/>
        </a:xfrm>
        <a:prstGeom prst="roundRect">
          <a:avLst/>
        </a:prstGeom>
        <a:solidFill>
          <a:schemeClr val="accent3">
            <a:lumMod val="50000"/>
          </a:schemeClr>
        </a:solidFill>
        <a:ln>
          <a:solidFill>
            <a:schemeClr val="accent3">
              <a:lumMod val="75000"/>
            </a:schemeClr>
          </a:solidFill>
        </a:ln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100" b="1"/>
            <a:t>Análisis de Desvíos Presupuestado-Real</a:t>
          </a:r>
        </a:p>
      </xdr:txBody>
    </xdr:sp>
    <xdr:clientData/>
  </xdr:twoCellAnchor>
  <xdr:twoCellAnchor editAs="oneCell">
    <xdr:from>
      <xdr:col>12</xdr:col>
      <xdr:colOff>449580</xdr:colOff>
      <xdr:row>0</xdr:row>
      <xdr:rowOff>114300</xdr:rowOff>
    </xdr:from>
    <xdr:to>
      <xdr:col>14</xdr:col>
      <xdr:colOff>434340</xdr:colOff>
      <xdr:row>4</xdr:row>
      <xdr:rowOff>83820</xdr:rowOff>
    </xdr:to>
    <xdr:pic>
      <xdr:nvPicPr>
        <xdr:cNvPr id="2057500" name="6 Imagen" descr="logo-pef-asba (1).gif">
          <a:extLst>
            <a:ext uri="{FF2B5EF4-FFF2-40B4-BE49-F238E27FC236}">
              <a16:creationId xmlns:a16="http://schemas.microsoft.com/office/drawing/2014/main" id="{67746D16-54B9-D104-B062-A36338BE2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85760" y="114300"/>
          <a:ext cx="179832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60960</xdr:colOff>
      <xdr:row>9</xdr:row>
      <xdr:rowOff>160020</xdr:rowOff>
    </xdr:from>
    <xdr:to>
      <xdr:col>5</xdr:col>
      <xdr:colOff>830580</xdr:colOff>
      <xdr:row>24</xdr:row>
      <xdr:rowOff>144780</xdr:rowOff>
    </xdr:to>
    <xdr:graphicFrame macro="">
      <xdr:nvGraphicFramePr>
        <xdr:cNvPr id="2057501" name="7 Gráfico">
          <a:extLst>
            <a:ext uri="{FF2B5EF4-FFF2-40B4-BE49-F238E27FC236}">
              <a16:creationId xmlns:a16="http://schemas.microsoft.com/office/drawing/2014/main" id="{47C4C244-CBC0-AB06-9727-D887728780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796290</xdr:colOff>
      <xdr:row>10</xdr:row>
      <xdr:rowOff>76200</xdr:rowOff>
    </xdr:from>
    <xdr:to>
      <xdr:col>5</xdr:col>
      <xdr:colOff>131431</xdr:colOff>
      <xdr:row>12</xdr:row>
      <xdr:rowOff>0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716FB3F8-D997-E410-BCCA-7C45514E052E}"/>
            </a:ext>
          </a:extLst>
        </xdr:cNvPr>
        <xdr:cNvSpPr txBox="1"/>
      </xdr:nvSpPr>
      <xdr:spPr>
        <a:xfrm>
          <a:off x="885825" y="1847850"/>
          <a:ext cx="299085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s-AR" sz="12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Gastos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195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D93E89-7D6A-F2B9-47C5-9ADDF73FA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195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0B1D9D-3003-FED8-3C00-B96611C3C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195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B2097C-74AF-C594-10CE-7A252F214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195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D755F4-161A-12C4-42A4-B4E0BB433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195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BB0C87-1C77-FB4A-4A38-5A9336A17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195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3BC55B-D159-3DBA-61AE-679682433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195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BA6FAF-1EF2-3D89-6C8D-C2730E2AE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195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40C746-0FF4-5D0A-7484-FB102CC32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195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8141DA-4E95-10E7-6013-7BDBB3D1D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BAF6EF-A214-C698-8E2D-5EFB5981B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62AE6C-59EA-0A87-0ECB-2A0123A19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D198B2-CF87-6093-3355-BA655767C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195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37D017-D85F-7A4A-CD57-2B3F0785D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B46157-5FD7-90C8-C39A-4A33509F1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91A75E-D964-560E-D0D6-3EBE50EA7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D8EEFD-33EF-09C8-48B3-DC8733CD2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195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F354E5-CC1B-F1C9-C1E1-6FC7C54E1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7B4D77-98D2-F8AD-7CE6-E545AD09D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CD2032-ACB7-0141-637C-D342AFF25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BB5E31-759F-AF53-EBE6-75D240553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195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430BEA-2854-B07A-76F6-4E5783F6D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FCB668-93BC-269B-00AB-579545DC6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BD94BB-7A46-56D0-D65B-F173AB3B2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195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2D4E4F-0DA7-6FD9-2010-1193D89C3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195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9544C9-FCA7-A48B-A2EA-77CF64D3A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195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D6FDD9-67BE-16B0-493A-C63D859A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195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3C6E6D-115C-40FC-AFC9-FF591D0DB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195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A070A2-0A0A-EAAE-F0D6-53E9A76BD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195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78262A-BCB0-3E45-2571-CB9AA1C1D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195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60FDFE-B3C4-AA59-54BC-6AD45C965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195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F5F3D3-BE4D-CC7C-0ADA-B1855F551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195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0F489D-B02E-D3D0-A3B5-BEDDE2911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195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D0C199-1098-3AF4-4E7D-95A3F5D6E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195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64FC50-3ED2-EA6B-92DC-908F23979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195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B5997F-B1B9-5712-19C2-520B79400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195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EEB2A0-F845-8D9C-0DA3-AD4207CCD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195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EA6AE1-30BE-4824-7CF1-AB0C1543C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195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9C373E-D0ED-42A7-73EA-D4A8C476C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195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BFBB45-43DD-9A05-1CB8-5B3E78DC5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195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57F6FD-53B8-FB78-952C-09E8BAE714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195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10143E-B14F-8814-D891-C80A1AF7A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195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748B2D-E3AA-B56A-1900-E9703E826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195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5AF269-37AC-9176-4D69-0291EBE39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195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912959-ED3B-68EA-85BF-A090EEE11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195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847E6F-2A4E-85FE-533F-343A87727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195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4AECC6-DD34-C378-7C7E-73FA8E4A2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195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C02A62-34FE-9DC0-7C79-7E43E29D1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195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7D261D-DC9E-3F58-0CA6-86CB4AF5B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195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A2E167-0252-8C2C-E3CC-062775285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5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A04834-C28D-EADC-7AEA-0914EAB0F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5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707CDA-D391-1740-16A0-2208644E6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5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05611C-A308-8582-B1A4-6A5E9B999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196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4C9548-359A-B32A-61AB-1E3F4AAFD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C4A724-90B0-B79E-6ADB-73D6F17E1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CE3C94-CD14-FA2A-3E8C-462DD9DD2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11CFD0-A940-E770-E42F-D9578931D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196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CD48DF-6C90-7F86-FB05-4B095A9A9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196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5E8710-D7EF-531D-5753-08E828F09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196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D050A2-9386-DD0B-E004-5434330D9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196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DF29B8-B2E0-DE48-8191-FE935AFFA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196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29944B-2190-B52B-4985-3AFF76047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196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E36478-6C79-F42B-2169-A0CA5CFA1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196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A32244-4BE9-47A8-8DA2-893E892B1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196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D77038-291F-E566-1F71-340A506F3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196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80DEE4-9C23-C15C-14F9-23F431D04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F745EA-7F78-B0C0-FDFD-40FBBB88A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F594BA-4690-0126-9433-D7AD847BC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5BEA95-17DA-964B-A094-B96A3D2EB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196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31DBAF-1E46-6396-E2A3-A50A58A71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CC86FC-25F0-DB0A-E478-204D8A2A2F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F836E8-A000-A5C4-EB1A-D95AFC84B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196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F716A8-5217-A516-CCEE-7E65BF956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196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97145D-FA5E-845C-60F9-13AF79DD1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196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4F661C-8CE4-1594-AC18-B68D92A98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196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EE73A7-84E7-D21F-97BD-42E84CC5F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196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0576D4-3470-859A-E16B-BE5A3FE79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196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C26566-07AE-9708-1AF3-763A28801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196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FBE9DC-90A0-D456-64C6-D40175F4F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196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B79013-DE52-406D-02C6-9A3CBA84D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196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D2A3D3-0237-2717-59B4-F6CF192A8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196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A8B198-5142-EC65-C665-E4E85755B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D10B76-0CD0-729D-0EFE-9E95406A4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649376-4D23-CEE2-B99F-D243490A2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6EC86B-575A-C2F8-6331-D7FBBFE67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196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98537B-09FD-DF96-5DAF-CF56987BB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59B549-291A-2E91-BC2F-4EC2B7986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4B7A20-1FF3-FED4-F29F-F421F238D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95A7DB-5C63-A02E-CB62-C2395E90E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196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55BE1C-5566-2F47-9DB7-B31710DB3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1512A8-6EF6-F6E5-B1A9-67910B5F0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B6DAFA-C647-7C3E-F8D6-6256D0C8F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6C47F3-2132-12AB-965B-6CB21F66C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196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809DA0-9100-C51D-8F64-47268D235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80D0EF-EF8C-548B-492F-8643E9C3E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48BD5C-29DD-E152-4BCA-696F767A10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6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912B12-7B1C-3D86-40BC-06D4D1D65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196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0E667E-A9F5-E235-406F-179194B07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6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7375C7-AF24-F6FF-FF2A-FB9F85AB1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6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075248-F025-0EC0-F42F-B6C779193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6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8D02E2-F275-2D54-CC15-DF68EC86D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196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4AF16F-96C9-048B-3695-6F763F0B2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6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23128D-560C-B585-8BF2-0537C3031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6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4CD080-328C-337E-633A-16E2AC47E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6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FADE88-075D-178D-174A-72A7D2AC2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196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FEA9F6-BBC8-A5D2-AF15-D7014AE10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6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7E70BF-E22C-AB0D-CB35-D2D6457E7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6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49A11E-9236-CD9D-DDFB-DB254F8D9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6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9E85F3-35A9-58CA-F9AE-4196B49A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19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270148-14DC-FD6A-8BD8-71D59E602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DF1186-B60C-D075-A0C4-ADAAAFFC6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6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5E3BC7-1D94-4CCB-9FB3-C37F037A4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6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319D54-3472-4995-18B6-552C7C793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196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D63F55-93EC-F389-F7F0-FD344B777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6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3D474E-7573-806A-D0F4-6E333377F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6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3CE18B-AA3D-FF16-B84D-E7B006122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6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8B8B02-D0D1-68BF-4C71-15A56E07F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196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BA3A2C-902D-8673-F190-DAEE2F013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6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F5D059-DDCF-51F1-AE3C-BEA7A23EC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6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8A29A7-3A74-2382-04F0-FBA7B6AE4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6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45CA78-55AE-2819-F7DE-73878DC5B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6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F43DDD-A092-4C1C-0AF0-9D9449901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E5410C-F424-DFB4-F287-0C77BE338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DC4D6E-47EF-F3A9-4924-249D9D048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DC20A7-7527-1B56-2DF7-A2546A73D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6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97AAB0-CF29-3118-BAB2-6D05F31F1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FE4A6E-4DF7-1149-8F0A-B97D73C9B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E42454-A149-4EC7-661C-771010288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1DDEBF-7712-6B80-5068-73A04CC3B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196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B0E370-1DDB-75CF-442E-FBCAC8CB5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6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10C1ED-A78C-1032-A131-903C3E270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6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0DE00F-B67A-621E-AEEF-C9C9C1A43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6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C9786B-095F-30A4-E22F-357DF2936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19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2FBAB5-3662-5D32-A596-EF3C3AC8E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E11059-9700-8719-9E8C-30AFDECA6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CBFF81-080E-C4D6-4734-A47610894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198316-FDFF-395D-B5CD-0240D8F8B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F6C57F-B4EE-38C2-A853-84FFF7B0F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5292A3-67E6-2BC7-C455-704C9EE9C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BAC1ED-2AE3-47F0-87D3-CAC24BAE2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3A07C8-17BE-3B13-88F1-7D18DE3E7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549508-8C6C-9F78-4824-AD92AA3AF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7E359E-D38E-C20E-9B95-61A37E5FF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2C9A70-778B-5C06-0DBC-35AA4067C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45D6DF-75F2-88B7-E296-869CFABBE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19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743644-A8D8-5208-746C-B4DA2B9811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6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663779-D0F0-D231-D07C-46BE0EA6F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38371A-9056-434A-EC1A-24DD45697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559541-8C52-B8CA-492F-9729D9E57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19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2D4BB2-35F3-C7DB-6427-A11D8CD6F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38110D-CDCB-2E62-A949-7D14D5B1A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31EAA5-CE7B-EDCF-9DCC-89646C380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6C25BA-39C7-24AD-6C70-062901301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19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C23F54-8D93-CF11-44AA-CEE906649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2080F6-66DE-EAD0-9821-CB458EF20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562E8B-C126-29FE-2017-7C3EEAB1A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6685B5-7C22-FB0A-67BE-2F1853361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19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4CA178-EBDD-92E6-712D-9A51A8939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7EC0BD-8081-484B-2868-309D93DB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09A95B-25CB-EFA4-3337-60C432A82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9A7515-250D-E684-6A1C-B9DA5A885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19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52B843-1415-771E-CC72-071ADAE19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AAFCFD-55B8-80A0-B855-F63E2553A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F78D25-1580-92CF-AA6F-1CB5D814A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FA2F4B-04E3-13BE-6E42-BC7C96AEE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19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394A60-7261-37B2-6981-481F745AF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F3098E-0981-4E5F-76C8-4BF2E2515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1973BB-D095-36FD-8F72-07B94B1C8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87F6AF-169F-D750-5670-A3662EB7A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19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1BD78A-6DA6-4203-2B53-B8FCA925A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9751EA-5EF5-A160-7B31-9E99545A6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BC2D43-20B2-1BE6-428F-9ABCC51B6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18A0A8-DC15-4201-38E7-C8367208D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19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5072D3-4AC7-A051-7510-24CAC9D33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A68498-008C-1EF2-C69D-11E81BD37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DF51A1-1200-A12D-7D42-BBF8A5E99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8E9D8B-0A55-EA71-9378-040A22169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19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8F9A18-925C-964F-070F-07BC79B94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2F852E-0869-1CDF-C7D0-008F42DEE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82F361-4CBF-C12C-D419-B2E3861DE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1424D5-5BB6-9181-0012-A9D76BE09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19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081EA8-CCE6-C7DC-37E4-9A8B3C656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E11FB5-0098-EC37-C589-3705ACA86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A2CE8F-BCA3-FE14-3690-61CEA2646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FB0D18-6904-086F-EA64-770D200D1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19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335AA1-3116-33F6-03C6-866134988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42F1F5-057B-403E-5C9A-FC05B8EDF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65EEB3-F6DE-EE84-50ED-99001C775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5C81AC-932D-2D96-C85A-6A61120FB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19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80F98C-B422-D24D-EF51-2D4EF84BE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D3ED19-7A48-FC15-1770-F1B2A8B84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B725B1-3F71-70D6-13AB-B7875AA51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0846B5-D351-7C3B-6664-99F79B5D4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19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15F8C1-51C9-6E85-96AA-741D50530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E57CB4-54E4-9D23-F487-1115E3174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AD401A-06A9-6D6D-CABF-B66D71560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73540A-CD9D-CE37-B37C-A4651D5F0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19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F470CE-9606-ED05-707A-E3499F4C6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8DEA7A-7B82-ED1D-B94D-F130A5BD1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FB118B-2552-A7D3-CF6B-1CE0A2B34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656E46-1AE1-ECF2-D7C5-7FC624652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19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C2ACB4-2D7E-14D5-BCC0-3A3FE0DB1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19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E0B432-B394-F998-05AA-98D6DE5E9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19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FAA5C8-07D7-E3DC-FC57-31FF995EA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19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0F7C99-07A2-7B0E-3287-8F9B450DA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19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F477C5-DC6A-ADFD-9256-F172EA7B9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19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86B73E-208A-B449-5838-3A5ECB145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19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E16895-F8CF-F25A-FC6B-7E9EDCD97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19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574CD0-0976-FC3A-00D4-5EC43DE6C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19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01EB0A-C173-EBE6-960C-12723DA10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D88528-5489-6DCB-9C56-C54325088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0723A1-7F8D-66D5-4D11-107B389ED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17742F-3BEA-021D-3F0E-58C13043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19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3D14F3-ACB8-6EE0-430D-5B466777C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E01187-9B8B-6440-9F4B-EEA1C9A73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E4B979-4AA0-CC1C-854B-BA34A3396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19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BB83D5-B006-8422-B479-88B385E8B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19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ED76FA-A862-BC8E-979C-9402EAEB0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7907A2-D0DD-300B-4310-C6C22B9C8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70874D-4858-7E66-8482-D4A41101B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392340-5AE7-5327-B94C-61B58AD8D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19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520514-3B02-F66B-D8C7-4E4D4A3F1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E3D8E1-6427-B079-F074-9728BD62A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DD6583-905B-466B-473B-B83E7B122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19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2F24D1-0378-E3B8-CAED-93AC4386F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19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3C76C1-A70B-7F1D-91A3-B937FC815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4DA004-FA26-CB26-F024-74E3BB73A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D05E83-2FDE-295B-69DC-808D59027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423E50-883C-FBC6-5753-AB53C7F9B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19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696669-6095-6954-4355-BDCF1A1DC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8A4856-378C-A949-CEEC-D07E96D80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26FAD9-776C-6CA7-75F9-EF5B58693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32E15A-196A-732D-8DA1-4CC838E6D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19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C38FEB-CC1F-3F5E-8AA0-692BF5349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A0EAD3-D0D8-ECB2-6D04-84042B81E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9E9EA0-5369-9758-8FB4-22E8DF69D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04A545-C6D0-3B8B-0363-8247011BD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19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787B27-57D0-3201-C767-4007DE448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AFD0F6-B0D8-E5A6-779B-AA798F470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4EA046-3DF0-8DED-52EA-5554935A7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9FB01B-CAF8-83AB-8748-FB8A65F51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19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79456F-9B62-3B41-8405-5EEE1E3BD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302DDC-0049-5F31-6FA7-798E3D50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8DC14C-6BCB-36B2-4259-DB89A1482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9B0903-8E31-3415-E6D9-5EA620B76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19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361ABC-22CC-C2B8-5570-2E8DF9E29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9B08FE-C7B3-2854-4CF4-7F2EF79CA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1D5B64-D192-DD32-0D4C-4273DB210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19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F07AB6-5BCD-DC5F-0F23-49C99FEC9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19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3761C6-E45D-7542-2D1C-4D71E5B8B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38A136-22F0-5F8D-E3DF-8BE4E4E37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7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D40AB8-233E-FBAE-51AB-A68D8E43C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7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3C9DA9-6E4B-49E4-0E1F-4B50FFEFF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19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F218EA-AFCD-5B09-CD43-7B99C9C83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C62ACC-DD9D-16E0-0105-B81915C78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FF0081-BD9D-E2B1-2DA2-AD9057B39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90673F-1CB3-4298-7DE5-BAB801C20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198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2CFB93-7820-1746-354A-4ECC07183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EDA407-3795-F063-7225-7681ECFCF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33BA64-F61F-199D-7BE6-6CAF02784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63D3DA-B17D-65C6-3B4D-7A143C9F1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198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99DE6C-EE5D-AD56-6899-2304CEA91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9C9060-EA2C-6A01-6423-B445100C4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93EA44-47FF-CADF-3D01-C59F006E8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D41D12-551F-6307-1366-D2A35CB02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198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AC2028-D714-18DB-C269-C3D62264B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30BE8B-A065-F723-BF65-51A10D0DB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3DAF44-13BF-B5BA-3A46-598331809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910AEF-1D76-32E8-7C53-1E7605D35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198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484315-2753-937D-0694-F9BD52582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4E8B4B-1FD6-51D5-3A73-D71C24BBD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AE4585-4A41-C313-CC8D-AE4B9C858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198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D47FE4-231D-0C42-C1C4-7A131B7E9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198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8B789B-8055-5550-CF79-46E2567F7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27402D-52C1-C892-6A29-1E8C497C6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954B81-452C-282F-2116-181A68A86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5A92C6-A696-FF23-7705-35707F94D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198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6CC31F-DF85-6B8E-76D0-B6219A2D6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555FBB-22AE-D26B-D749-D6B74A3F4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1838C7-89F8-F6F2-719C-1C25D8B49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3A2735-E143-F8C9-1439-6D4D81841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198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84B6EC-510C-38EB-5360-B08994CDE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DDB034-3D9B-DD35-2B2A-C649EA61D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858935-ACAB-6D4C-7B03-69414EAEF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31FCA0-C0B6-768D-D4B9-3D95D61F7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198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1F1F92-7669-6617-1C92-88F448993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01AB9C-2FDB-AA04-260C-3D4A4BD08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8CE654-7DDD-9DB0-1832-EDFD078D4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FEC1CD-BC22-70C7-B9FC-1655A4A25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198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5D4757-4CA1-629C-AAB8-E0DE7DA82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032117-5625-1F17-B225-C4F68887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9F15D6-5E03-87FE-24D5-12FD10AD3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2A8247-5874-9D27-733A-E4B201D86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198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46D07D-BAA1-7F02-CCD5-281CB5D5A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BC8B04-861C-7DF2-8FA2-DEA20B353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6CEA68-5FB3-C451-64D8-9375D6C0D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198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64B72D-ECBC-C25F-6BC2-6029DC577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8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51668C-DC63-97FD-3F5E-CE73857A5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448C3B-77AD-B14D-EBFC-375304E83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484147-36ED-7004-9DCD-F5A58B7EF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2892A0-CB3E-EE83-86D0-1B9FB1938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AAF25A-DB29-D5A3-72D5-03C797B23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2DB462-07FB-5959-B120-233089B0F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FEE4EF-7A30-047B-95F6-F2377A021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8AE9A2-BB72-7E18-4F4E-7F4588407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8566BD-AEBD-D800-BEF1-521850952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85D5C8-C892-61B6-3611-C4B8AA28A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780D18-973C-D951-3F37-CD7343088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BAD771-2B1A-5165-3015-E6DA07F1E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7F5F54-EBB7-66D7-54DE-66A0D5733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8F9536-7DE3-E191-B27A-A29E385C1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B5E66D-FE7A-E15E-59AC-51A2B9172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D44A9D-C9E5-8211-7E6B-FE4FE7F2C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CD9369-538F-C80E-8CF8-E2D4CB99C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115553-354A-D0A6-F991-39BFE74D2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D44079-9DAD-03A6-AA6A-3CD711F3D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48B989-0D06-B506-1B55-0AC485F21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19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320AEC-5295-2620-05F6-C3ADE61CA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15F741-430D-022E-52F2-6A43B1B36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35120E-3A7C-5EB0-9F3F-21D503CA2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19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69D1AE-A100-129D-34F6-FC86941A5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19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85E1F7-95BE-154B-50F8-D948082E0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F5CB4B-A2E6-9F40-B24D-CB02662962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360C7D-1FEC-F892-B366-C214B7049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2DF1CF-B9AD-13D6-CEE9-8F2D67EB7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19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74D867-9D13-5EC9-C814-28048D984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FF01D1-2A26-F069-B92C-162D704A3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3ED650-474E-B43A-C1F1-C1F114B6D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876AB5-2DDC-94AA-3066-53720B280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19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37F439-D82A-A7A2-CF80-CE102FFEF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E71EB7-C6DB-45F5-0C75-F7CEAFAC9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DC5E5B-DF78-69FB-926E-49B2BE2B5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228AA9-F0E4-64F9-5E93-F7B117DB1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198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DC065A-7C74-69B4-EC83-4A6BC4579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F42A4D-D146-DE44-1F29-5D95CB0E8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C824A7-629B-B70C-2871-ACA74620D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517194-46A5-ADE6-7B2F-308CD9D63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19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3004D8-3167-9BAC-2108-689C4A918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606C1C-BE4C-6823-0B13-AD8340060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4EF53A-5F72-639C-5B1D-B5ED6EDA9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51F00D-685F-602B-D88D-161C748DE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19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85AD9F-8B66-5486-891B-0A4D67B7D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2DC973-CCB2-6818-4812-ADED76B76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351EC4-171B-7CBA-97AC-438225658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19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0AA1A3-10AB-861A-1FEB-AECAB9BA0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1</xdr:col>
      <xdr:colOff>405765</xdr:colOff>
      <xdr:row>2</xdr:row>
      <xdr:rowOff>76200</xdr:rowOff>
    </xdr:from>
    <xdr:to>
      <xdr:col>1</xdr:col>
      <xdr:colOff>1855348</xdr:colOff>
      <xdr:row>4</xdr:row>
      <xdr:rowOff>240079</xdr:rowOff>
    </xdr:to>
    <xdr:sp macro="" textlink="">
      <xdr:nvSpPr>
        <xdr:cNvPr id="359" name="358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8E35632-AB62-6872-D7C6-59DA4F53863B}"/>
            </a:ext>
          </a:extLst>
        </xdr:cNvPr>
        <xdr:cNvSpPr/>
      </xdr:nvSpPr>
      <xdr:spPr>
        <a:xfrm>
          <a:off x="495300" y="76200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144780</xdr:rowOff>
    </xdr:to>
    <xdr:pic>
      <xdr:nvPicPr>
        <xdr:cNvPr id="2619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6CA4AA-66D1-4BAC-7A0D-FD04F3177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19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A63140-1C52-56A5-B7EC-81052B6B9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19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B5FDAF-6552-BFAE-4458-4D99DE961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19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CC6A52-9697-6269-1F29-36707E149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144780</xdr:rowOff>
    </xdr:to>
    <xdr:pic>
      <xdr:nvPicPr>
        <xdr:cNvPr id="2619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BB8BA1-A9D5-A4A0-6D23-DD13B86EC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19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607141-C064-1CA0-16E9-5DE214BF3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19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C72EE6-0B88-D4A9-931C-397CFF5E3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19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804DB9-3489-51F3-93FA-60F0525D6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04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19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84FB2D-CF52-E87E-32A6-52AE1FD46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D10D92-E7D9-FFDF-AEFA-0D260BB8F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1E6D9D-E918-28B8-D296-3A24A0ED8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19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048E97-8A33-0FB3-B9B4-AFBA99905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721FC9-9088-4E57-88C6-A0BB354FE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48B5AE-06CC-1983-9BD3-6662F39D16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E5C8F0-3C7C-E48E-A54B-21C87D11E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19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FCD1FE-0759-0AC9-345D-6B596A6F8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19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9270BE-D0E9-1654-CB2B-6AAEF9940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19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5BCD5E-B19F-BC5F-4369-9217A26C6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19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9418DB-D0FC-6EBE-2A05-A860119A6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19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1DFB8C-CFAE-1199-421D-C65F131EF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19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3497B8-105B-947A-B69A-C7E5EF03D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19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FF31AF-262B-5F2D-EF47-8C13D0195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19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DCC9A7-CBBC-CB1F-9F27-574E78CBB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19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06D42E-EF5A-A8A6-288E-4419876F4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87833B-F401-52FD-31DC-B7BFF6491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59D47F-BCFD-1539-9533-2475D282F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52CA19-A3F5-C3ED-3964-978A0528F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19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7D8352-BD90-FD01-8139-377BA6738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5F42FE-2ACF-715C-10E1-16D5B5D52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46F7BC-6038-6CA8-553F-68BDB6091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6F4ED7-0AEF-5EA6-80A6-BADE99C24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19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E3AFBD-FB05-7685-D705-143A69F18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A4B77B-127E-4092-974C-0D6EA83D7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BC095D-3F1B-9E01-FBAA-4488E8F5F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F715EB-6DC9-0CC6-D44A-782EE4874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19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69114F-620C-A336-BFCF-8C4E089CA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15C679-35BB-EA16-253C-E5750EF2A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4185C1-2CBF-76B5-A70A-397FEC884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503ED7-6206-B06C-5D72-5FF023476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19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0AA4A2-40EF-7364-2414-0D8873FF3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67DC34-2739-42FD-3716-D8DB3617E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403809-0586-7AE4-A55F-5E98DBE91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2859A6-12B2-F1A6-19C1-B362FDE89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19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EB2259-E6D5-5241-0A6A-065DFE450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9D0979-F28E-F3CE-CD12-9BDE7F5D8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0E328A-1FA0-CC33-1492-0293113E2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19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965E74-60BD-49DB-8A9E-A14ADF3B5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19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C5EEFB-6512-4658-90B2-D343A3AD1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B4F35E-12B9-D4E8-C72C-5242348CE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E6A9DB-D47B-15AB-121C-A819EDC79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A23773-190A-56B1-860C-95C9B30D4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19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40D317-3790-04F2-003B-AA3D0CA2C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5DC697-E39E-8FE2-6DFB-544C435EB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F6CE58-C5D2-18DB-CFED-940A4A240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19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C43E8E-544D-7FDD-B7C8-6386AA963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19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294B22-6275-0F54-520E-72625EC46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5AF3EA-2ED9-E714-CE12-77A97C2BD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613C57-F6BD-2A72-7961-C0FB7614F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DEE5CC-C4A6-63A7-0615-17D98173A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19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73B366-3145-500C-8948-D4CE4A086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6684C8-8731-0BB5-A545-B60119F99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90E818-7D64-09C0-4160-2257B54E3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457140-8D44-0822-0BF2-3A223A090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19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85AB38-9696-0521-5C62-7B2E8F383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7607DA-F023-7400-B51A-F6632ED37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587493-425A-7BAA-29F4-892E902E6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4BF331-A838-6184-4504-D283338BC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19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3CDE60-25DF-FD12-8B37-531FA008F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A55E38-18C7-8C77-024C-C91B4849C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54FBF4-BDF9-A0AB-A3AA-C7632C8B5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19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583423-7512-40AC-51E2-EBD2C13C8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19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80C8CC-0AB8-1C4F-F03C-8D79BD8F8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EB8111-2A0E-D6FF-27D0-300B33B42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2DE393-9DD5-8DCD-F8F8-B9E2CAB10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FC47EB-276F-AD18-136E-9482BC1A2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19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70F3AB-E91A-82B7-812F-A41799610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F48BF0-61EB-D906-4742-E39977557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79D012-F563-F703-C8BC-3F2D340EC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A587DF-5784-3B6F-4077-B784798BF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19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5B30D9-B9C9-6CAD-46B3-4048E66B4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20C212-EF0C-0656-0C1A-159C7A851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80781E-2B6A-9EAC-8D57-E31F865C4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1F0CF3-CD10-415A-6C05-7CB44D4EB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19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DE61D6-94FD-ECB3-900B-CA2AB2259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7A90CD-34C4-60B6-0D9E-D7DAC1A2F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E42EE6-8CF8-81E8-14FF-F6357F74A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19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695A42-BAC0-DA86-10A1-82399D4E4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19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2876CD-6D44-A98E-7715-C2A7FBF2D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44541A-CAD6-CBEA-B844-141ACCCF0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2CCCD6-6E1B-0408-2516-8820BC244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6BB676-5E63-CA56-85A9-11685E5E9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19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DA7C80-32F8-A74F-A78B-41E7967BC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DD05B5-8404-5EBB-3CB4-9FC84550F0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072ABC-C526-95D5-7550-03A140857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A092D0-3EFD-6CC4-806E-FDC642771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19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BDE0E6-D972-2835-3E8C-EF3E2E0B7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A5093C-1E0D-F78A-BE8C-030865309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6A90CE-AFEE-07C3-8134-638F18429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A8FC41-7032-9B9E-423A-F92A239D7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19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693632-5180-BFEA-32E0-DEF056FF8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0DC19A-AAE3-A1B7-B591-1AA7DCDE4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455A0A-B978-70F5-2F93-23FC76626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19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66DD87-07D2-6A45-51F7-E3A95CDDE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19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9B50B5-EC9E-F0DC-92D7-49AC20B6D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1207AC-4765-5A6A-512C-C3CF5E3FE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5728ED-0AB0-36A3-5842-F9BFBC9E3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19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25EAA1-BD85-5496-D756-C1EFDBF5F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39AD70-731C-A96E-13C5-32D897A84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8BEAC1-68D7-00EC-089C-CCAD7F482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FF582F-9CBD-512C-C44D-37BB387DD0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67731C-AC8B-BF9D-06D0-11B5460EE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00935E-09AA-D74D-E4C0-883F2464D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23D78B-C724-54EA-B20F-690574F45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0E4131-CD9C-07E2-1208-7D21D02A9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46D361-0C58-B9A9-33BA-90F70A61A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6991BB-9C0A-EEA5-3067-49D671B4E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C614AF-F0C5-F70A-1FCF-D68CFAB02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DA553E-2A68-BD86-2B04-8442C3EF0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2DDAD3-EFD0-A54C-3279-2AF193C02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D3ADF9-536E-D004-38D0-DB7717AA5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84321E-6354-75A9-A024-8C75FB2A0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BC66F3-9807-716B-6138-98F4B0670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43111E-E450-FE7F-949B-C38879FC55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178648-5E0F-DD01-49D1-8142F7D77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18D5C2-F9C6-6C4B-01EA-BB9825FCA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48F727-84F8-375A-FEA8-BDF5DCC5F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3629D2-308C-5214-8538-F1DE0BFC1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5616DC-A2F5-B2F8-37EF-DC3258305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911D15-57A9-158F-69FC-75A0E6370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DB7A70-B794-08F1-ECD3-1D26625CF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B2D1A2-8999-C30E-DD4E-FA0D35120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9066B7-C1E4-7E64-83B5-0719EBAB2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8899D0-2C76-E6E4-AC2C-1488FC95C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9AE771-9B50-DA1F-E9E2-0272A0E4A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50984C-01D1-1507-8717-BB57058DE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E7BD40-D5E0-AACD-BFF5-84976E482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8A96FC-F5CC-A27A-AC24-81A921FD7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8958CE-5826-E889-2164-33BE47542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8884D5-C550-D8A7-2468-910CE9782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EAA168-5768-7CD4-57B4-0E3BEDA839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3D3AA5-A3AE-E10B-4941-531729F71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6959D6-66EB-C568-BF3D-CAE95B3F9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A23449-2C87-95A3-ED36-8F99562CC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F86F09-134D-9B06-271B-9D4CB2A9C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DBF2B6-8D3F-3A82-53F9-36FAF3A7F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99C098-47C7-014B-214C-566360984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A28F0B-0B86-93FC-4A43-93DD656C3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AF4E4E-A736-BA71-5811-C155681CA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1A4A57-2616-E928-48EE-AA0C8B2AD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27E901-7C1C-96C8-FBC8-D4276EC67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DB7AE0-4B66-F024-AD7C-B698B4F2F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709F05-6970-CC6D-9CD7-DDEE3E98B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B3D307-37E7-C06C-6F1A-8DA5AE1B8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A14C01-7B1C-42D7-EA88-8EA44C25D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510FFA-A36C-6982-57CD-AD607A68F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44B687-9EAC-E4B0-369C-8BD0E6AF9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149FB3-D9CD-01F2-94A0-7103AE646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165863-811B-69E9-33E6-9B15199B7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478D35-F10A-A5D0-4209-60B2EB871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50DB6E-D45F-5C44-7D3D-EE5C1FF1A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060985-3701-E1BC-7F0F-C68F56CAE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547232-6E6A-AFA0-5280-AA3C0E5D3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0E254C-A61C-302A-163B-E49281A57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26DCAE-2F3A-245C-4BA6-7258A9B22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AC00FD-AEA8-F910-6139-BF2FAFB82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1887C9-15E4-1A8D-D32C-7DC294032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587942-46A5-93AC-0262-DA119E0E6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0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18256D-F5CD-DF8E-907A-E59BAAA09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302AD9-E877-A5E5-F4C9-8375F508E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42D106-835B-95E6-ED39-32A784E40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678EB0-5D4C-1788-C910-51127B061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0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693662-0F0D-3399-1759-4A938DF55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754A46-D5BB-33CC-1EF0-FF5FBF7E1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9C6985-85FF-23A2-940E-DE8624E2C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A923C3-1DFE-EA78-F767-60A8D93FC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33660A-3C17-F10E-D726-6C7E00585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DD6B7D-B140-CC9C-D4A1-C0C32AE5F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981D8C-7382-6851-AAC1-66173CEB6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1A789B-1F76-6CA4-F68D-9A8772946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E95A1F-D32D-1AF2-6D46-B070F87D4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BECEB1-1F00-E081-7544-50C4D9B28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C2C479-56E4-5699-AA0F-0320225F9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F81E88-4826-0BA0-6BA9-B7AC3C6D8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0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DA167F-8B38-855B-73AB-A5E0A22C3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08E8DA-A151-5A9D-ACE9-B66B779AC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0890FB-82DE-AC37-1B45-F4933DA83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0164D8-648F-4E53-451D-8F127C081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019B5E-44F6-56E1-C54E-1A3C618E1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36CAFA-6013-3509-D47F-8406023DC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17A9D7-E534-4A39-96B1-CE3C0ED8D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0C34A5-B085-2BD9-F0B0-7DD2A4FFC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785151-BAC7-A5DD-1BE6-CA12AD239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2F6E46-41E0-5BC3-7646-2FEFE5CBF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2FEB56-A60C-DB50-4EE5-00F08FDBF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9B129B-2783-EE10-6E4F-0E050F3F1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B4DCB0-25D7-AAD3-E712-25DB95585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6E29B4-BA54-A42E-9DB4-D98F4E6B3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47B205-B99E-E8A9-ACF7-671857106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25D558-536D-67B4-0665-AF7947924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07197F-51EA-B607-7732-80891FFA9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322F7B-1622-8F7B-D208-7AB22B2F4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2C49BE-1559-C274-CB0D-519B81B72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64ED69-755E-BE33-631F-AE16F670E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15C5AD-4446-C512-0F19-66AE2424A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E51A04-BC91-7105-496F-4162D1894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E1846E-784D-EC34-2B06-55C973C4D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D99D07-3B71-0096-B939-06901C16B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D8BBDE-631B-D178-8522-2C758EFAD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F07D7C-9A33-3041-7BC3-C11994B4B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49B79C-F177-990E-8142-5E6C8D234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673579-34DD-35F7-6339-7D4179CE3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49F4A5-E887-4822-8B19-585E14C5F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D43AEF-D1F2-DAD8-674B-98BE1A417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997B05-2404-4D27-5015-F0385FCBC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D1AE8B-F0CF-9A43-FF30-CE3A89C5C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20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1B1708-3260-F59E-2FF9-75B4FCA8E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0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ED2489-D50D-22E6-E1E8-C5C8EF689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0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B4EDE9-2DFA-8543-6384-BF5194E41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0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FF0405-8E73-6CF5-2E1E-68F1BC652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20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65726B-BE99-9778-83FF-A826B2942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0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0F5D43-2C72-4C18-E5C0-EF34BD040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0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7C8A32-476A-C5EF-C427-01B9F7025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0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49E750-8D80-93F5-99D7-52A8889C4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647D60-EDE5-86C7-599A-38533EEFC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3E3B30-4CC7-93E3-59B9-33D8111EB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63BCE3-243A-672C-5934-49C75B3B0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2338E9-2F8B-4048-FBD9-D33248F2D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C65856-C02F-1909-3A7E-784ACBD6C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555023-E018-422F-8512-22C8766A5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7194A2-A882-3446-4E71-0994ECB3C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9E367A-3AD6-15A5-0E8F-2FC3700AA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C9A056-CB81-FE70-8549-D97194175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10877D-5C03-340A-2DBD-2D3C49E73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68AD36-9613-CF9C-80A6-857EAAF75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39409F-08BE-06D6-22C5-B01300A4D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AF2531-3B11-2361-E0AB-C83D09F31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99B565-0926-98EE-4DF2-328CE8629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346EEB-3736-7B2A-FF8C-BE3211033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2046E8-4835-0AAC-BE88-1A3FFB8BB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5D8E01-C413-51D8-C155-25C99ABA9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61A5DD-D355-FFEC-A236-252FEC480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B176E3-723D-83E7-7889-4C5AF3C66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5FD861-D966-73B0-8248-4695A2F31A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50F018-9CEA-E101-7513-7CE59CC1D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92664A-AE1B-0CE0-23F7-392F55798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F2F85B-70E9-2121-56EF-D9D62BDE6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2A7499-230E-BA39-79A3-EC80589EA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2A63D6-A0C4-AB90-BA0A-8E3CC8C97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7333F6-0DFF-4F01-5BEA-021EEF027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666400-EB39-F1BF-DA7C-A036DE364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D7EDBE-A0B5-28E8-480E-9FAA9A96B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2BD60B-2296-1B84-93E8-A0F36DF7F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95E230-8B6D-91C7-8BAE-E027680DF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EDB7AF-FDED-EC49-6425-EA3C04499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11DD81-E454-9CB4-2B12-6FF917B83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1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6246B5-943E-EA18-CC98-E9C21F6CD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252E1C-2645-4F44-66E6-E00C50EC4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B80AC3-D820-ABDC-BA77-0FC68163D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729DCE-A191-0152-14DD-9F88244AB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3A0522-83DB-3F37-43E0-A0D24598B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B11BBE-B6CB-B6BF-725D-84150E5A4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B171C2-A70F-5811-CE10-ABC52CB59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1B7516-31B5-272E-EF8B-DBABC5FE4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CEA977-A917-F780-1D40-70819FF82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D419B3-45F9-E9A8-94BE-58F80CBF3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EC64AE-D6FB-4E87-9510-3489D7BA8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4A68C9-0542-42BA-0D4E-03B1D8668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45DFE8-B3DA-F0DE-BFBF-F6B7BA7F4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390CC5-2394-FCF2-8557-716CAD537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C9683E-28F9-3E64-DD59-B10E73F87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3D3FE2-E946-6B8D-36C0-EEE249B7A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C36A89-9544-2C3D-8871-7DD0CFE8B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B3F63F-42A9-A97B-3880-D0854C6CB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FB8B9F-15AC-B0DA-9243-69C8BE680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511E8B-C685-CF6F-1E71-551EC89DF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31F153-9A26-DB34-E36E-2F231553B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D8A0CF-19E8-3D12-B102-17D5F5195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5EC455-4F4E-7544-A93A-29DAEC92E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35AE0F-3BD3-BDD6-85FB-AA0CC29B7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78D34C-AD5D-FC5D-C60C-0EC0352FE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9FB1A6-9B1E-C90B-B89D-15749590A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BF3314-6F91-56FE-B401-C322F4399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6CF51B-FABB-FDD2-C204-408AA7750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FDFF7F-F82B-5400-0416-B6BB0BB6B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C382C5-783E-C245-0E6E-8C555A74F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D2600F-7AB0-FC8A-E88E-E6C30F099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97EBA0-5C47-DFC4-CDE5-81F8124B4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AA4FCC-A835-5723-BCD9-03BEDE0A4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75AF05-7EF9-AAB6-7BCB-5DE5098E6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8ECC09-1FC6-B5AE-6853-C55EDF2F1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23B93F-AAF9-7E02-DB86-1DB47FE17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1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256D3D-5E09-78DD-2AF7-97234A5BF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E8E9BF-B345-C80B-2173-A28C96AE7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B499E0-0A11-69B0-1A52-3BFFA7E9D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E7EB18-F999-76FA-D39E-9F23BCA33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1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AF81AD-84F1-9F5B-B8E3-759D754E0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34994A-8072-E791-C690-3FA68F45B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5F10AD-BA8A-CF8D-471E-61617E8B7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FB8DB1-36CB-5672-B3B7-7F7BC1191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1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0611CA-1A77-74B9-3E22-D6EA86F70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AE57F7-8DBB-026E-95D0-C227EDA9C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B0212F-B2B8-4CA7-FBFE-B77D2338C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1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C543B4-C502-1656-1AD6-828201AAE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1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A0ABE5-B679-A97B-0B11-9A44C79C1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1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5B31AE-FD0D-A333-F7C9-1B32CD1D0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1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2794DF-1116-7D35-02CE-1129FD31C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1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06B996-DB31-FDE1-8C1C-EF52A44D5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2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89B095-274E-A694-43BE-FFE344A39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18FF5B-E464-BF50-CFBA-B1C7D927A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DBFD8A-E808-87F2-F089-E113B09F4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BE3E2C-B40A-77CC-C8ED-D7FD1671A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2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FFDFD3-3914-1C37-802A-57ADE05FF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EECC65-97B8-51DA-B080-6952EDEA7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326D44-63F7-85E5-AE62-608C3D14C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9BD625-5721-EF46-889B-A72339D12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2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2E18E6-63F1-B2CE-CB02-BA465B5E5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AAC5CB-C7BF-5574-BC47-F62203159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B94AE7-E9C7-6067-3874-ABA86D5E2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2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5B05AE-65CE-C180-0C38-1A5153B91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2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9B8DED-909E-4C4B-01B5-BC73C7075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60FCB2-B448-68A9-21AE-BB242B459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EEC0A9-07D4-2290-DA2B-6C6498DAB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F99F65-3ADC-DF43-F576-27BFBC476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2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63FFEF-4E91-9CBF-9E5E-803AEF314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8040B6-C0F1-AAA2-447A-82F6F7C09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BB5423-E3E0-EC0B-CAE2-2094ECA66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932426-ACA1-2247-7781-DA6A9A12C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2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ACB800-2160-380E-97DD-89673A44E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31CBF5-22C1-9818-685D-EECA4135E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1CFFB9-6A4E-1908-ED22-DDAEF6058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4EE6B7-29FF-B313-76F2-918F9B0D2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2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7B5955-D4F5-0DDC-B8B1-D2F4A2E00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756ABC-2E0B-2533-1F90-FFBD2A1D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5619FC-D168-F5C3-6E49-E6F22F8ED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2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007ACB-B735-8076-5410-14F0D1C56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2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1FCE6B-8F82-1095-AF32-45D43D984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3F65F9-CCDA-9640-20AB-3F2AF1581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F8AA5B-074E-88D9-B020-19677964A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D3B3F1-2695-8A82-33CC-5A3786D0A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2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2CDEA7-2965-D763-DF4F-9BDCED84B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27BFF9-3F91-FC8F-75AE-7885873B4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2A0977-7DC8-2F6A-6512-A8C43E11F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36BE7B-0F64-ABDB-9E53-7E4B6219E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2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629098-D7AF-B5AA-9294-E8421F9B3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60770E-E3A0-7176-864D-FC9AD3ABB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336B67-0A24-C9AE-E8F8-445EACB92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4F0173-7136-9B2E-1A2C-9AB7C7C7A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2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266066-AFD9-CF96-2DC1-37CD16CDE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FD53EB-93AA-B6ED-24B4-C196D956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41D363-0DCE-DF9A-2A30-FEB56B8AE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2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B0587E-404A-6AB7-30E0-DF82DC785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2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02FA52-48AA-344C-42AF-68BE8CEB5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FB5194-ACE6-75A0-3CEE-BD8361A83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CC30BF-B47C-BDEE-837C-99D3AF321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A4601C-F912-BCF6-6D99-9E5613E4F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2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3B6763-F49A-2AFA-57D2-C249BF3CC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C9D8CA-F983-C681-0E75-48E954F30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C7BCFE-C9CE-D123-2DE0-EA4643C17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07513F-BC2E-5AB7-80D2-2A459F19A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2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F5D88E-B997-89A7-2F6A-84AA2AC78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918AC9-9881-A068-C61D-AE2B840F3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7DB811-6AE5-7627-95D1-81EEE2515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B38544-61C9-3A90-6E27-CD3BEA21F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2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9219B6-E929-50C3-7ADD-76D480B6F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B455B2-EFDF-CF32-1392-E2DCF9093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80D04C-2531-64AF-1E0D-3FD1FC37F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2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7B9185-D8E6-439D-596C-961D3B842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2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61988A-7C51-D8B9-ACC3-BB6258350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BFBBA7-36CC-C414-332A-DCEC35106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E4C4A6-7C8F-47B1-1288-D7689B589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54D45E-ABD9-0E29-A9D8-F9364244B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2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0B7E07-255D-63BD-D6E2-BA2BCD84F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015E62-4E00-5A13-8390-E675DD0CF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ADCB92-A145-E1E9-405A-70E6CB7FA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4603F7-9B8B-AE2B-5E65-92E84CD8C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2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C01518-7910-35D2-715F-2C3D33478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E54D10-7E07-8DB2-C770-B76F7EC09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C6AA27-C1F7-2C3F-FCA0-F5A13E865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C2526F-6D44-7906-6EC3-502FC3FE4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2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223568-99A0-6015-8DC1-8B80E5452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6F7B78-A4D6-5E2A-EC47-395D8839D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FBCB0C-D2DA-E1C5-828B-624EFDD72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2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5C4C4F-C0CC-5518-07BC-8618585F1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2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6898B5-6D5F-DEE8-4D57-321C2C6B0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6555A3-06CF-0A3C-C7CF-80BE6FD6E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27DCF9-35F3-016B-166B-C2EA38AEB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44CF05-916C-6B01-C786-961DBFCA8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2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827433-7027-2859-E3A3-5D699F534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8F41C4-AFCA-5883-A335-951EC084B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C4B836-BFFD-AD5F-898D-005260A4B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6853B5-122E-D926-99C5-38DEDF955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2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F796F8-28C0-CE2F-2EA5-CBD115277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270CD4-89A0-7789-21E9-FA157F6BE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0B6407-A4FE-FF9E-C400-D2AF630CA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A2DC58-E2D1-CF51-7D24-0CEE86E60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2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CE6A0C-F379-B542-0059-1B4D610A6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CFDACA-B958-2AC1-A810-E53F6F6BA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A88836-A4BC-61D5-78C2-1FC52188F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2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8364C5-DB7A-3BA6-467A-6D19FBB7E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2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A9E1C3-1AF3-B1F0-CEF9-EDC185C73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2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E6192A-F566-CB53-E945-0DB285751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2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6D5A4E-2CB3-4098-D40A-736F6EB57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2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8BB3D6-A34C-1DB7-FD9F-DE89D5BE1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2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896B8C-9960-5A8F-6EDF-7313B1B90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2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51440A-9737-A72E-A7CA-11B70E974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2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805C02-E365-7591-DF74-7153F1F45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2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A521DC-2E01-227D-D216-6463066D3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3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AD592D-1BF3-25F4-141C-2553369F5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3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9F713B-8292-3EF1-64CD-4ACE3F58E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3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8F20F2-5B87-335C-5E9C-F388AD4CE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3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08E78D-F6C9-E7B6-D31C-77551AFEC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3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108003-6641-782F-1AC0-1FF6D0264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3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034129-36E7-F683-4B83-A0E18B82F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3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8EF828-BB6D-5FE2-09D1-89310DF99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3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687A6D-641C-A9FE-BC52-24F9FB56D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3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BBF020-BBEB-5A4E-B5F4-313AF1C92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166142-74CD-795F-1443-B8C5EBDA7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0B301A-9B2C-6311-8B82-050130A34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A2EF20-52A9-EB50-8418-1E991DCD0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3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AC93B7-4924-14D6-549D-8AE117CEE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E670B2-DAF7-DFEA-31AF-2F1E0F2E8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0D1FAE-0DA3-DA7D-18F7-2A49911B9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5DD735-D7C4-FD25-EE73-F5707E3BF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3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9136C8-1D46-07BF-CD9A-89393C9C5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DD379B-0DC8-00E1-C5D5-F69A8AF63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9CD7B9-B712-E4BD-F257-AC2621252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77685E-B521-1F73-EB84-312CF1556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3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A49329-65F0-1AC6-92EC-FF6C76F2F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5B2607-8945-E0E5-7030-DCD01E9DF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5C5390-842F-C0A3-6F4C-265526A58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55A1D9-81D5-3C97-EB0E-015B9BFD6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9718E0-557B-9F70-1D33-E062D7010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90F40E-2995-FC16-F3D2-73CF104FE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630F86-397E-9CF8-09B2-7B568BBE0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902F9D-81CA-8543-8B20-63361B8FB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070E46-5566-43DD-7D0D-5CE110EB6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B0E5D5-60C1-F893-8DA2-D0DEA27B3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090EAD-3CBF-690D-275E-D73D25245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7E0B57-5074-4464-832F-870E89291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510DBA-8FB7-B673-EFBF-DD8A89FEC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A20A96-24D4-A37A-032A-BC0871213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63C62C-1DC4-4798-C569-0146F89F9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13EE73-161F-CF73-CF2C-EF3708C78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0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FFC7DD-6A59-3C0A-CB21-80373F001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5DE5B8-D3C7-930D-7B29-E3D8F5D7F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3BBDB5-8C86-44F9-35EF-632BEB4D3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0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EB959F-1624-091D-FA50-AC176E02F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13</xdr:col>
      <xdr:colOff>7620</xdr:colOff>
      <xdr:row>3</xdr:row>
      <xdr:rowOff>7620</xdr:rowOff>
    </xdr:from>
    <xdr:to>
      <xdr:col>13</xdr:col>
      <xdr:colOff>815340</xdr:colOff>
      <xdr:row>4</xdr:row>
      <xdr:rowOff>152400</xdr:rowOff>
    </xdr:to>
    <xdr:pic>
      <xdr:nvPicPr>
        <xdr:cNvPr id="2620340" name="2645 Imagen" descr="imagesCA1726ZG.jp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B57217D-343C-B75F-90ED-CC818E732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34300" y="457200"/>
          <a:ext cx="807720" cy="35814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0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9F14D1-D7C2-8951-0882-85915CA79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2EB11A-CC84-AF15-52AB-EB4B97864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01BC51-1590-16D4-009D-F3DA30059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F9A44A-C3A8-70B3-FFAC-A12DA406F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0026DC-5823-15B2-427C-39FAEE519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4A059D-9644-18DD-1F28-9F0776B9A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C54A00-3890-AD3F-70D0-33A6318CF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DEEC5D-82C2-8CF4-4707-61D09B294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DA6408-7C07-E913-11DB-91C13A46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CF3E27-540E-65D9-EAB5-2AACEDEB9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071432-522B-680E-BFCC-129B9648E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F8FCAE-1DDF-8850-F428-8060EC3B6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2413AA-F51A-3AE3-94FE-8211AFAED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5E78EF-E9C0-8FF4-0749-DE8A47548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F2D7D4-C00E-0AA0-408D-38B0CFDC5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0DF119-F2B4-0331-D20A-52432782A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F9A79A-121A-AA79-BCD4-A2C773AEF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A02C9B-9A69-AB98-7217-BDCB8C83A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B1320B-D8C9-16F8-FFC2-A87F547BA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D61B35-683E-1046-5965-69C10AA73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5EA561-FB89-A8A8-822B-DF811EDAB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6CAFBB-FF75-CDEE-599D-279731690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19589F-B042-79E6-17E0-60B862947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209E7A-F8EF-62F9-96BB-1D85BC28D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77586E-ECDF-1F64-0484-DAB2066B9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F6A1F1-2728-E34F-686C-690864D81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B925AE-E80F-CCB2-9E3B-72A0F1AAD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A30BEB-9121-B37A-4DB1-F9EAA98F8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5068E6-DDFA-559F-5CDA-0524492F4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BD57E5-B6D3-2E65-D64A-8D3DDAE05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CBB371-2CAE-BDA8-6AF9-1BFFA181F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AE68E8-3666-0C7C-11BE-C3D300201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009BFB-5328-AC08-6EB3-04B72F9EF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AC7521-E920-FE4B-1A42-72BAE9EC0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C41AF4-83DE-0517-2326-6D050760A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F7F623-86DF-0739-0A30-9FEB2B82A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CBA97F-80C1-99A3-40E1-3F4C5E9DB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96DC63-72FA-22F9-8B62-9A6B55ED9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1101B8-DB86-DE2D-5E57-8E065F8C5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5303A4-ECE9-6A61-1F89-444B61F7C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7E3C93-B495-2266-E676-364118EB8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1A972E-65B6-4F49-9D44-B99C20750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1D733D-6A8F-2114-82E5-284D53E3C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054F07-FC3F-B9DB-5B19-0CF448CFB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D4C2A3-5DCA-0A48-3227-E13FC0157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F3ADE4-F583-E9CE-272C-732BCF7F2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7B2005-71EA-7B73-3C4E-469834BAD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5C47F8-9DBA-5154-54DB-C1C6FBCEC8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617099-0985-4B07-3BDE-BBEFAFFBD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8F1272-53F7-1D5F-E4DD-C5BE6D8D2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DC9F7B-ECCC-A6F7-9F0A-7CB3B1663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B9307C-6B72-9500-6FA4-A363D81E8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E42DC0-E271-0188-4219-B8C893226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FA755C-0660-C17C-8B66-7C7011947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B53584-3F9F-83DB-DE8A-6753799B9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47AFB8-52D4-0DD4-6E46-5C742EF90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B7009B-5201-F1E6-C4CF-F0E84E408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986DC4-0130-110C-C2CC-459D110FD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B28960-B29A-22E7-A9D6-2704934A8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A67949-4104-72BA-6B0B-7C2485FFA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2C6D96-DFA5-2229-B366-47A87D310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7109D6-74BD-091C-0D28-510B71481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25E8E4-7FD8-13A3-4827-15808C30B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B48978-F531-0714-DF7A-A767C07C4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F99243-B70A-588C-AD5A-F4AECB84A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CBA860-00C5-0A56-9A19-60D1C8C32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5BD8DF-0486-1A44-AD95-8A4486E1F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3920FC-E5AE-E6AD-0693-48DF335C2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8F515B-519C-A494-300F-F5E75651C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6BEFB9-6782-30F7-D57D-F4A1CC94B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4C904F-4C17-D534-0297-672D45622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85F01C-24BC-FF8E-D784-4311796B4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8A92B2-7DBE-DF4B-5EF0-A82B53397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9E19FE-AD0B-6D39-4BAF-A715F7E56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ECC0E3-C119-02F2-B1D3-A23FD9449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6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1E1130-2EDD-0877-785C-46E0A5F06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6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04C117-BBE6-D7C7-2593-E560C881E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96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5CC282-5C08-E150-FBD5-AF5E27E51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6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47B49A-7348-BFD8-E156-7A6D65D20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6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CBECE0-3716-657E-1B4D-813A14819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6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169FAA-C82A-A68C-01EA-6ECD200CD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96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62AC21-8E4B-C993-5E67-FACE009EE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CDA372-DAE6-DA07-17D8-3B5F43E5D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E0BB3B-D983-4630-FBA0-DC1FAFA23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49314F-7EEE-D2B3-2E01-36785038E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96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C28F00-EA8C-D337-3116-4E33DA1F2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3C59A3-597C-EF74-91DA-491CADCE3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EC6DDD-CAD1-B49A-F518-4AF20B922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FF6E4D-1ED5-DC85-7639-D275BD1EB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96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D75BE9-5EFF-E2C1-938F-1667D0340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F2A8F2-0E16-7737-9EC6-7B8FE1511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3E4578-724E-A1DB-63A3-25CFA60C1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272A55-8464-2A71-E3C0-27AE9EC9E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96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636162-EBB1-2EF8-49C4-7BE27E92A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3D184D-2AC7-D6BF-EC3D-70A5D2FF9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9B6D40-1F27-5D4F-064A-2E6A44B84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6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41B649-6CB8-8AE7-8370-C1D105DC0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96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7103AF-C793-3D3F-1F21-90568E02C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EA5D6B-40A5-BA29-4ADA-688D4C84D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BC3DB3-4699-C1E9-5AD2-1D9622886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128D3B-28B9-B9CD-18A7-602195F0B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96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F4DF97-A8CA-C947-6B06-E6D7594B1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BE9169-1C5A-C111-1879-5997AC45A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882FA4-5741-E354-C5A9-DD43B8F04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081F0A-B25F-C80A-04A3-E756DC128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96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581415-1C40-0F82-3C73-12037D019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823495-B21C-DD6E-401C-80270ED78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E1624E-75DD-279B-8281-2B8BF63BB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370015-16F1-AA8C-9B9E-0362B36C7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96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E0126B-7FF4-4E09-0EAD-996F93401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FFF9AE-1AD4-5E01-C0CD-D78C6267C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1DF095-423E-5009-0D19-88A817FC1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6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425B6C-8DD1-DD51-0CB6-033649F1F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96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E9A04B-F87B-D0A2-9FB5-4B3AEF3A0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7EFD39-06AD-6B70-5993-6B0129342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DEA644-55AA-59A7-2143-84D0E6E0A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2F2B8E-1054-F0C3-C250-4A11B5A0D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96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EC1950-0753-AB10-BC94-E1DF873AE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0716DE-D2CF-FB9A-CF13-58C8AE725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690CAC-3F83-6E38-DCBB-C2A7439F7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7FAA76-0E74-B715-8F25-3ECB5BBB1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96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58D6C8-EC2F-3A6C-DE48-8E71A97AB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357C32-084A-D76E-3DFC-AAF390FD0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B6B547-9B96-2A4D-73B7-527D27456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D5C568-A793-44C5-FFB1-011C2A319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9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1261DC-2840-E98D-962C-46719704D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6F9E8E-4159-A205-6588-CD29FC4B9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DD6259-7DDB-7E43-B1E8-0A49C0AA6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9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9E42BD-2037-1291-E354-0A4EA32E7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9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3BE632-6D06-EBDC-E851-644B59560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A48CAC-FEEB-3205-0A2A-8DE318FC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B3CF69-01EB-B09A-14FF-D3FDAFDCE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CD54FA-7D0D-0FF0-7E47-BC6F791E7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9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88AEFA-6F41-BDDF-2C44-10CA2F85B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EEBD69-CA6C-0E90-97E5-EE43552DB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E911B8-8F83-435D-19CF-592022EDD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33D18C-B499-BD2E-F27B-7F8A0DFE8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9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569C1F-42AE-9A42-C147-34C63B2FF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223C6C-B69D-DE40-3F3F-232A9CDAA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A36A25-ADA5-2A1D-7072-C2F97CCE4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0C0E1B-C899-FAA2-C244-4EA91B2B4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9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7D70E2-AEC2-0C93-2C43-017D35006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183E5E-B1DB-1661-5695-CC5595842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A20AA6-C5BA-83BC-08AE-0F22666A7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9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C96C60-9474-8333-0ED7-625AC20F4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9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9565AC-C7FC-01E0-B354-8D41ACC08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15DF9C-F42B-5AB8-E46A-C3559E6B6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08058F-19DB-DA2E-578C-2138A96B2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2F381B-4AD8-B158-B68B-3F72969EF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9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894A92-0C20-88B5-8AFE-85F15B5C5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3FC440-DD51-75F9-FBC0-55367E0A7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FCFC44-6BD5-4B81-02F8-4F743BAE4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160815-554B-0341-482E-48137D153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9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0AC26A-ECED-882F-C6BA-902C08E46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B9CF06-EB04-915B-4CA1-A9EE88710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599F02-FC4B-BB7B-35D4-CDB8CC3F5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C388CC-B76A-EECE-EC76-C20537847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9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13842C-E3A3-D9E6-2D9D-1EC338F47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BC8DB2-BB77-035C-EF29-4A27B3660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D36ADE-53E0-AAEF-0AC4-61EA2E812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9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868047-3156-F67D-1B2E-D77D3E5E1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9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072AD2-8D6A-9FC3-22ED-A85D47D2E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3B6497-6826-81C1-5115-F96EED7A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7E8B30-2CD3-DFDD-2763-61E3E6B99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4ADF51-F91B-2A6F-0AD0-CCA161E55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9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693F4B-907F-C57B-F2A5-5A6131F7E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E8A41D-B80E-E347-5B7C-940F7E888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F98653-13C4-97EC-E042-BED4AA0C4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18E2C2-2764-6F86-CE9E-20B0BD1DE3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9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D13C05-89C5-A33B-ED2A-535E844AB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9FA2AF-89EB-17EB-583F-D42E51A9C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994345-CB5B-5741-4A78-7A7EDF532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C0330E-856D-0068-D2FB-4781AF1B4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9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38BB8D-C8FA-3708-F189-F5C8D182A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77FAD9-C150-81FA-4C01-E6F0F8FCC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4D69CA-4D3A-29CF-6725-AB64AF33F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9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5475EE-0C92-87DD-7E04-661011FDD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9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2BA28E-C351-02EC-3B28-FAC091875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3523C9-643B-4488-9AE4-603E6E49F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7378CD-A4BE-B4AD-5616-BBE1DB10B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E51A89-205A-BF4D-D3B0-2E8B3894A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9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2000AD-ACAB-DE4B-D313-CE1217CB1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635A22-AEFF-9B8A-9346-3B8259CE5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1633E8-8826-5689-AFB7-92CA34FEA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9325B2-E389-2C93-D054-65070536A2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9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C42F94-1772-F594-C852-09F8596F7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3A11F9-1977-C4E6-23BD-131FAF5EE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286B62-5EBB-E524-8F2E-BC5C51DC9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3B44A4-343B-1940-4252-BAFAE663C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9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F495D3-57DA-BF79-2264-631034517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17D5E9-4004-832D-6E2D-CDF197F01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46229F-91E7-99EF-B4AB-0D93B7D8B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9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F39726-70A8-656D-7F10-EE376519F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9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7BF832-91C4-F9A2-F495-511622F54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3DC560-81DA-FC7C-FFF6-DB0A6E4C6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40F714-93CD-E220-480B-16368CB2A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A3F3DB-D0FD-6C9C-BC2B-0C093EAD0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9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F0B05B-1DC9-E8B5-910F-D87166F31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503D60-9ACA-8882-1D37-588111DD7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7C882D-DC7F-5A26-F357-2D276B100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2A8142-743D-DBD3-6126-4BF26CAED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9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E8FC0F-9A92-8620-A9B6-8D9F8A43F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66BBB7-E91E-D8FD-1C5B-F3E7FC36F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F0E5F3-2705-C8B2-2A18-52FC5ADF3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4119BE-E3D2-80F3-3D3F-C6A9DC204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9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A10700-6543-9FCF-8B19-6668D2236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47D865-73D8-3303-D310-4BA5A4CE4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3909DB-3493-B7E4-EA55-86CFE950A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9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DFE5CD-0647-CA4A-58E6-EB89C9B17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9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DD8267-7621-A04B-C131-F4B8A0F99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7A16E4-40E0-ECCC-B552-2CF7EEA36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9C2283-7C43-36F1-2F49-8618083D3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FD0A1B-9FC8-D452-CB30-9F5B41EA2D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9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553290-CD9F-ECF6-262E-528D786DF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0D3E8B-A17C-4A99-5A64-A739FDBF7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21610A-E07F-7076-C95B-2A04A0216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8BE9D6-23E6-EE05-ACEC-EC340363D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9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291233-7FF2-24C2-2904-1B5AD6BEC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1857A5-3896-8CFE-0EBD-9D06CC12E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E7EB1B-9560-DD13-C2DF-39793F434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8B9ED0-BB54-7819-42C4-BBFA20C5F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29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7EEE2A-FD9B-A1C9-FCD7-7560B247D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2F9052-6A0F-490B-5E68-580DD9130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6F6BEB-4D92-B607-9231-C401659AE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9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8436BD-9ABA-663A-337C-619C6BF3C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79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14</xdr:col>
      <xdr:colOff>998220</xdr:colOff>
      <xdr:row>0</xdr:row>
      <xdr:rowOff>68580</xdr:rowOff>
    </xdr:from>
    <xdr:to>
      <xdr:col>17</xdr:col>
      <xdr:colOff>320040</xdr:colOff>
      <xdr:row>4</xdr:row>
      <xdr:rowOff>38100</xdr:rowOff>
    </xdr:to>
    <xdr:pic>
      <xdr:nvPicPr>
        <xdr:cNvPr id="2629782" name="1036 Imagen" descr="logo-pef-asba (1).gif">
          <a:extLst>
            <a:ext uri="{FF2B5EF4-FFF2-40B4-BE49-F238E27FC236}">
              <a16:creationId xmlns:a16="http://schemas.microsoft.com/office/drawing/2014/main" id="{BB2610D8-5774-25F2-91F4-65EB252C4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68580"/>
          <a:ext cx="179070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167640</xdr:rowOff>
        </xdr:from>
        <xdr:to>
          <xdr:col>3</xdr:col>
          <xdr:colOff>1074420</xdr:colOff>
          <xdr:row>9</xdr:row>
          <xdr:rowOff>0</xdr:rowOff>
        </xdr:to>
        <xdr:sp macro="" textlink="">
          <xdr:nvSpPr>
            <xdr:cNvPr id="1873708" name="Drop Down 383788" hidden="1">
              <a:extLst>
                <a:ext uri="{63B3BB69-23CF-44E3-9099-C40C66FF867C}">
                  <a14:compatExt spid="_x0000_s1873708"/>
                </a:ext>
                <a:ext uri="{FF2B5EF4-FFF2-40B4-BE49-F238E27FC236}">
                  <a16:creationId xmlns:a16="http://schemas.microsoft.com/office/drawing/2014/main" id="{00000000-0008-0000-0100-00002C97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7620</xdr:rowOff>
        </xdr:from>
        <xdr:to>
          <xdr:col>3</xdr:col>
          <xdr:colOff>1074420</xdr:colOff>
          <xdr:row>11</xdr:row>
          <xdr:rowOff>30480</xdr:rowOff>
        </xdr:to>
        <xdr:sp macro="" textlink="">
          <xdr:nvSpPr>
            <xdr:cNvPr id="1874143" name="Drop Down 384223" hidden="1">
              <a:extLst>
                <a:ext uri="{63B3BB69-23CF-44E3-9099-C40C66FF867C}">
                  <a14:compatExt spid="_x0000_s1874143"/>
                </a:ext>
                <a:ext uri="{FF2B5EF4-FFF2-40B4-BE49-F238E27FC236}">
                  <a16:creationId xmlns:a16="http://schemas.microsoft.com/office/drawing/2014/main" id="{00000000-0008-0000-0100-0000DF9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11</xdr:row>
          <xdr:rowOff>190500</xdr:rowOff>
        </xdr:from>
        <xdr:to>
          <xdr:col>3</xdr:col>
          <xdr:colOff>1082040</xdr:colOff>
          <xdr:row>13</xdr:row>
          <xdr:rowOff>7620</xdr:rowOff>
        </xdr:to>
        <xdr:sp macro="" textlink="">
          <xdr:nvSpPr>
            <xdr:cNvPr id="1874144" name="Drop Down 384224" hidden="1">
              <a:extLst>
                <a:ext uri="{63B3BB69-23CF-44E3-9099-C40C66FF867C}">
                  <a14:compatExt spid="_x0000_s1874144"/>
                </a:ext>
                <a:ext uri="{FF2B5EF4-FFF2-40B4-BE49-F238E27FC236}">
                  <a16:creationId xmlns:a16="http://schemas.microsoft.com/office/drawing/2014/main" id="{00000000-0008-0000-0100-0000E09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14</xdr:row>
          <xdr:rowOff>0</xdr:rowOff>
        </xdr:from>
        <xdr:to>
          <xdr:col>3</xdr:col>
          <xdr:colOff>1082040</xdr:colOff>
          <xdr:row>15</xdr:row>
          <xdr:rowOff>7620</xdr:rowOff>
        </xdr:to>
        <xdr:sp macro="" textlink="">
          <xdr:nvSpPr>
            <xdr:cNvPr id="1874145" name="Drop Down 384225" hidden="1">
              <a:extLst>
                <a:ext uri="{63B3BB69-23CF-44E3-9099-C40C66FF867C}">
                  <a14:compatExt spid="_x0000_s1874145"/>
                </a:ext>
                <a:ext uri="{FF2B5EF4-FFF2-40B4-BE49-F238E27FC236}">
                  <a16:creationId xmlns:a16="http://schemas.microsoft.com/office/drawing/2014/main" id="{00000000-0008-0000-0100-0000E19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182880</xdr:rowOff>
        </xdr:from>
        <xdr:to>
          <xdr:col>3</xdr:col>
          <xdr:colOff>1074420</xdr:colOff>
          <xdr:row>17</xdr:row>
          <xdr:rowOff>0</xdr:rowOff>
        </xdr:to>
        <xdr:sp macro="" textlink="">
          <xdr:nvSpPr>
            <xdr:cNvPr id="1874146" name="Drop Down 384226" hidden="1">
              <a:extLst>
                <a:ext uri="{63B3BB69-23CF-44E3-9099-C40C66FF867C}">
                  <a14:compatExt spid="_x0000_s1874146"/>
                </a:ext>
                <a:ext uri="{FF2B5EF4-FFF2-40B4-BE49-F238E27FC236}">
                  <a16:creationId xmlns:a16="http://schemas.microsoft.com/office/drawing/2014/main" id="{00000000-0008-0000-0100-0000E29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182880</xdr:rowOff>
        </xdr:from>
        <xdr:to>
          <xdr:col>3</xdr:col>
          <xdr:colOff>1074420</xdr:colOff>
          <xdr:row>19</xdr:row>
          <xdr:rowOff>0</xdr:rowOff>
        </xdr:to>
        <xdr:sp macro="" textlink="">
          <xdr:nvSpPr>
            <xdr:cNvPr id="1874147" name="Drop Down 384227" hidden="1">
              <a:extLst>
                <a:ext uri="{63B3BB69-23CF-44E3-9099-C40C66FF867C}">
                  <a14:compatExt spid="_x0000_s1874147"/>
                </a:ext>
                <a:ext uri="{FF2B5EF4-FFF2-40B4-BE49-F238E27FC236}">
                  <a16:creationId xmlns:a16="http://schemas.microsoft.com/office/drawing/2014/main" id="{00000000-0008-0000-0100-0000E39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182880</xdr:rowOff>
        </xdr:from>
        <xdr:to>
          <xdr:col>3</xdr:col>
          <xdr:colOff>1074420</xdr:colOff>
          <xdr:row>21</xdr:row>
          <xdr:rowOff>0</xdr:rowOff>
        </xdr:to>
        <xdr:sp macro="" textlink="">
          <xdr:nvSpPr>
            <xdr:cNvPr id="1874148" name="Drop Down 384228" hidden="1">
              <a:extLst>
                <a:ext uri="{63B3BB69-23CF-44E3-9099-C40C66FF867C}">
                  <a14:compatExt spid="_x0000_s1874148"/>
                </a:ext>
                <a:ext uri="{FF2B5EF4-FFF2-40B4-BE49-F238E27FC236}">
                  <a16:creationId xmlns:a16="http://schemas.microsoft.com/office/drawing/2014/main" id="{00000000-0008-0000-0100-0000E49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175260</xdr:rowOff>
        </xdr:from>
        <xdr:to>
          <xdr:col>3</xdr:col>
          <xdr:colOff>1074420</xdr:colOff>
          <xdr:row>23</xdr:row>
          <xdr:rowOff>0</xdr:rowOff>
        </xdr:to>
        <xdr:sp macro="" textlink="">
          <xdr:nvSpPr>
            <xdr:cNvPr id="1895094" name="Drop Down 385718" hidden="1">
              <a:extLst>
                <a:ext uri="{63B3BB69-23CF-44E3-9099-C40C66FF867C}">
                  <a14:compatExt spid="_x0000_s1895094"/>
                </a:ext>
                <a:ext uri="{FF2B5EF4-FFF2-40B4-BE49-F238E27FC236}">
                  <a16:creationId xmlns:a16="http://schemas.microsoft.com/office/drawing/2014/main" id="{00000000-0008-0000-0100-0000B6EA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06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8D1BE8-01BF-DCE8-D191-5249D3A8C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06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1BD42D-10D9-2A2F-E6F2-F67354471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06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E045D1-0DFD-7F2F-28E4-F281524FB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06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0A43C6-55E5-B0E4-7BBE-E4F7E1166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06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549B3B-3363-1C7E-5E38-446840CDC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06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C3EAE5-BCE6-6CDB-0651-BB82EC26D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06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686559-58A4-38F7-A0C0-44512B3CF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06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78D3C3-A35D-5D05-5018-06E1AB6F2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06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D23FEA-10B2-329D-5FB6-84BE2FD41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227A04-B503-3B62-602B-E11AF48AA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C9FF73-0A70-3BF7-6D16-78D819144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D4EA8E-1BB2-F77B-9221-1792DAD71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06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46DD27-238A-59A5-1F9E-1B0A3104F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1F5899-40DA-1D24-C285-B8EA98290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B2A6AD-8627-606A-B929-FE414DCAD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EF6ADC-756B-EF6B-B9A4-E116A2F6B5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06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01AE6C-4C4E-E8E1-68CF-0046E8A35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2BCCA8-CADD-BE02-D770-58D620D46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B53DEB-FE59-A0AB-8D2C-561B59EFB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63A25A-9E7D-21EB-5754-BFBE9BDF0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06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F77A6C-55C6-202D-C40F-A15D0FD15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79F97D-B1F9-9EFC-4374-C16E9D207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95D733-70A7-1781-61C3-0BEA13919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06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D6C5FE-A5C4-6896-D94A-6CF1C967C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06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EA67BF-F89C-3566-4A75-3376D719B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06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221418-9748-25EF-2B10-178668E21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06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591ED1-F53B-F8FA-E873-F898807BE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06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0F0393-A020-3429-2A83-283AB2029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06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EB738D-9280-2F67-B227-4C38264FC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06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BB17A8-F650-845B-541F-C34308DE5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06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4320DF-4994-697F-E578-5CCFE9BE6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06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F8F230-4720-47E5-5A56-8C26EE718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06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3D587E-A171-CCED-A6DC-E98B6EC1E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0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46248C-891F-6F9D-01B8-E672E5192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0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FAC40B-8BE6-31AD-F989-9876424A1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06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A46B31-BDF4-8C2C-1D2E-A91B9994B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06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A68EE4-EEB0-79EE-E091-CA3888FB7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06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3506D9-4E81-85B0-888A-462B550F9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06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E15BFF-0B3C-E204-BADE-8C4A23B70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06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7DD2E0-F878-B454-F85E-FA93AE6CC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06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A40996-A60B-AA06-E419-BCB814255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06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7DB195-A948-8C88-6EDB-F947ED6AF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06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C69357-1EA4-2BA1-91EE-DB07D7839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06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649D99-108F-1A90-3557-64C2A4F73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06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3B971A-C78D-3843-92BF-9EF0C0DC9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06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160699-A608-B4F6-880B-6EF9AC8AD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06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D07C37-1840-01DD-CC96-6E482F62F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06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54D5D8-E9A5-14A2-E7D7-FC6F23A87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06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1B0788-5D0A-E989-AD61-2E7F020B1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72F28F-2876-5232-77E6-9E2D23E54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A44E88-3409-DFC9-6FE6-EB53BDBB4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6C38C5-DC2B-06EC-2E20-8A0ECE709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06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C632C2-61A2-113E-35CE-83F07E0CA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139102-F9C3-750D-4615-EEC728833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EB77FC-244D-619C-E6C0-75EBF1F95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5E6561-53CD-241A-DE4F-19C2D2835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06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1A7AE9-FA5E-8A25-C030-C1E49C048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0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50ADF2-BCD1-562E-C02C-5D356BB25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0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D65F07-3C98-CB62-15AF-50EBAA3E8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0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8C5C7E-8EBA-F1B6-DFA1-A856FFFD4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0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11F4BF-0655-D7E2-6A1A-C98384EF2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0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FBB037-F979-3272-8BA9-5511F3856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0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107FE5-A151-34F6-FABB-93DA41407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0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A70648-BDB6-F105-B683-A8E2970CA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0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CF94EE-0FFD-7FD9-5720-F704D52DD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15643B-E030-B499-A51E-E037A12B0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D7E293-BD4B-2F1C-51A1-1A81EDE0D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79CD2F-B126-5CFC-2C5D-0F2B4496B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0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36754F-55B3-014F-7D0B-654190C3E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0FDAA8-70F1-A0A4-036E-F6016FB7F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1D9503-B70C-4FF3-6099-2EF4975B9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0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2B28FA-5945-1FED-6D44-BF36FDC02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0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B0BBBB-BA94-5738-A393-5EE89DABE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0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7C5629-0BCE-82BE-C509-A9E84E79F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0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77524C-8319-1EA8-4FED-006B689B2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0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04A26A-B4D4-2E56-257F-04D41C11E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0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0032DB-DB44-1DC1-09DA-57329B3B6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0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7541CE-F147-8CAA-3590-6147DA29F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0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93101A-D780-FD57-881F-88C0C3A8E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0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9D0359-282D-2D5B-13B5-6ADA4F6B8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0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7E7FE8-A999-A317-5AC0-574E10D08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A0DE50-416C-C90E-FCF8-26F194D5C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CE5AB4-949F-6BC1-BAEF-5C4472BEA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C8ACF6-A042-EA4A-B0DA-A9E0B0005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0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629159-69C2-E20D-D710-032D91D46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5BB40D-338A-7E9F-AB74-EBC26AE3B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6D87E1-48E6-F9FB-2574-DE04305533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208DE5-A674-08D1-1291-ECF3D411D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0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CBE30F-4055-EC6E-3A60-C458278D7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B41BE1-092A-D7B7-7D6E-02EA750EA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7D0F94-786E-ADDC-E517-DC905D839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5475FA-C13F-7C1F-9568-BDC8C3FD0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0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CB6A1E-DAF4-9F79-CD9E-0FA4B4576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0821F0-11B6-152A-D6B2-500A03BC2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6728F5-7FDA-815C-83CF-7107DAC24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21884F-DF60-F939-9541-22F2BB561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F0BDF4-C4BF-7CD5-FD82-B2F483422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B95CAE-51A7-C1F1-D67A-131E95F2A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F26099-36DB-5488-60DF-6D1ADDB10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3E37EF-31E5-8B43-DF70-1C7BC9EDF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BA839C-5AEA-093D-F281-A9DA0DCF8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5CD9F5-6E9B-A173-210D-4A71E46FF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E615C2-1399-723F-4851-4DC4141CF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7AC31B-A9BA-1B14-7ABB-CFB023242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F95247-41C3-504C-6576-D724FD7B7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2DFF26-4E9E-5ECC-FE5C-11BA5E6F4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8B840A-CA6C-18BA-D757-D0F59C0BA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B6B2F1-2846-D3F8-FFDA-CCBB96C06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C7DBAD-0C8F-0394-4BDF-F7E89EAC0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FCD6DE-E686-248A-BD62-45BB2C5B0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5E0548-D349-38C4-3E47-B2D3EE962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BDEB8A-5471-8A91-D4A3-50F24DBC3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50FA4D-998E-B743-772E-45B7C9383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840042-F6FD-1BEA-F483-65B439DB2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E6D390-F258-D23B-5273-5E85C91F4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04848F-CD44-0121-C757-1999F9532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ABA450-86B6-BD62-CD92-AC5B1FA47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C7A8E0-DCF1-7FB2-3A8B-C44C1A5D5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9A450A-A71A-F567-FA99-B8B4A45CB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12C77C-ECAF-7252-41BC-686A34ACF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048ABE-70D1-ACA3-E6AC-8088F957F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A2FAC6-667B-CBE2-72E9-3BECE6E6E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044666-A5A4-F208-D8FA-7EB0156DE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E37CC3-3EC2-90D0-1198-CA85585CB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CAB698-1BB1-8CBA-1042-6DA86A34F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776A03-FD61-EF06-8854-0541A966D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D27269-3581-C7A6-87D0-317119725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DD4A25-1CBC-66C0-E3A8-7FDBCA4EE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7562C1-9D65-1240-7C76-2818637F6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D24018-CE28-785D-B5DD-EC5CA62B2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24D25F-95C8-B2E5-6A4B-FB89CCA26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F84937-D1BD-50FF-CA69-5D069BFD1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48E4D5-094E-6E05-CB95-56499B80C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DC83C2-B2E6-3151-E635-FC719C9E9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A2ACAF-CBFE-AC9E-3596-FCB1D2576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2FC8C9-21BC-84AC-48BE-7133DDB16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BE03FF-40F5-20F7-8893-6B2A851E7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35D040-F49E-ED1A-C6BE-F4DC84650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AD8139-01C2-A8DE-B5B5-60A93DDCE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BCC200-FD21-FAD6-E596-D1C864FFB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50D5A0-B560-070F-7F13-1F91EB9EA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2C87DC-138E-2F19-3062-E4F2EAA97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01528B-9D3A-AB7D-9A15-42AC60457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ABC4B9-5161-FDBC-EF35-5C787099C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0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8DDB3D-10C1-6FF4-C206-052F28E8A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AC7A97-B55E-BC5E-D5A5-E77D123DC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5CED90-C5C4-9937-EF5B-1825826B9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0449A5-6EBA-A3EC-7606-A133D68B6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0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887F94-A82A-B15E-810F-C642AA831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A43003-51D5-5AE1-D48B-2B24332A6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2BAE7E-0567-B643-B415-FE2E8495A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0D8020-0680-41CF-22F4-D5DC6AA35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EAD0B5-3A50-D676-B3C5-3FAF7C441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886163-0C5F-88FF-4E2C-B5BE51A75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576F4A-BD8A-CDF3-A350-692AE7A69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B3BECA-0E0E-17EA-C543-7E7EDDE9E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E22774-217D-2083-74EC-CF6D6C15E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76DD83-F6E2-894F-94C8-416513AA2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0A650C-0D5E-F655-524E-EAC53C75D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F8943B-2B2F-801D-41FE-EBA876E42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D03CF7-35B4-9561-3846-6ED3E74E3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8186A8-CB67-032C-741B-BC9B7FDED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558BC0-AE6B-0FA7-67FF-5FB34ECAC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DF6E81-D9EE-B43B-008B-C350B040B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812A13-2FAA-D103-DE17-476B32CFB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29615D-1CA1-4E6F-E39D-6399D4ABB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01A63A-7C7D-0531-2C30-66300D1D7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66BB19-F989-D5DE-2477-89014FA4D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F5EE38-BD1E-0AC6-96C2-8D19E3756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E16B06-8548-8B53-6EB4-F6A9250B4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7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8B969D-6D08-1108-CC57-25BDD4ADB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9E06AD-195A-A388-FF88-1F02E968A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0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F462C1-7D5A-C5FB-F244-3D9AFBE53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AB91C0-03DD-5734-0F50-2385C54E1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98D3CC-3503-4030-5EC9-25230C45F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07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E1F9A2-0B33-4B73-5166-68E0E5F59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7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2EDDB7-FBF5-3E94-9248-17735A2A6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D5CAD2-4598-130E-2817-34C902C81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66635C-32E8-CB46-514C-6FAE7A2F9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4E907A-839E-0CA4-E53A-FEE2E6A67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0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AE3D47-5D79-6FF6-A125-81290DF66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8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0FEDB6-6218-FD15-1B04-E4BA20539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8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F47F76-E371-30D0-156E-66F971545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08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63AE06-0B52-603C-F70A-B36EF4692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8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FBF404-A595-9A10-5730-F20D53F35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8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9F0906-D3D4-EFDF-9776-BA3947224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8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AF220E-65F5-0D99-FD14-FA4BC9FA0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8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AC2A87-EC60-52D6-8FE8-12540B193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08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7483C5-86E3-716F-7D0C-36C802718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8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A6B85D-0A5D-7B7D-D970-5D81B22EE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8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DB11C6-3833-37D3-A1F5-835AB209B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08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5E1C2C-37EA-8DC9-83AE-A52B617C5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8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EF8939-32D8-0D40-B115-6872CAE58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F720ED-E6E3-843F-7AF6-C46F2946D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7D903C-2EB2-0A41-4902-9C8083B2F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8085A0-1BFE-3F06-1CF4-239D55987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8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8C7DE6-907D-3B46-F9ED-E5D05EACB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2F1AA5-EAB1-6C88-59BE-247DA076B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3BAC4D-383D-1D6A-8219-D0487C83E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540E14-CE00-9992-9FA4-BBDD0C1C4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8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A95FBB-C5DF-76AB-648A-011E34B29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8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0B8BB6-E887-D034-F9C0-8208C3D20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8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BDF6C4-3C26-4032-187A-3D73B98C4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8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628107-F0F0-8662-D1BE-A35743DCA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08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9A43CE-9FBC-2157-9B8A-B1EA152D0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8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45B0DB-9C32-6D28-5196-C31E59DAC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8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37F403-7B35-EABE-39AD-FCE84C721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08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1E1300-60F1-681C-D28A-75D8B242C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8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9E1432-D9A5-579D-24F5-7F5E46845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65B811-A9CA-68DA-F887-26955E997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EFC298-142E-21C5-225D-89B622CF7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CC7387-BDA7-2020-72CE-9C2371C0C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08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C32044-9E8C-E9EE-A950-5520A6F30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B72A34-2990-BD7D-82F0-87CBC0B64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D574F5-E881-3BE1-382C-09454138D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08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8C2EE8-7D45-0118-8BC5-8BC24A568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08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158A8C-4E14-96A0-DE43-C596D4110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8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26F7A8-5BF5-297A-C3A9-B19954802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8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B6358C-F35F-88A0-6AB0-ACD89A500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8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02E4DB-8DCD-CD02-1DCC-786649192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08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9627D4-2652-E87E-387A-5B93A28FB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8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A0E3B9-7F99-CC72-4113-AE37766EB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8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B5413D-E2B0-B205-02F0-ADFEDD557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08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25A15F-1527-104C-3919-3FA002AC0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8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E59AD5-0B44-8227-6DD9-DB3DCE8DF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D14F38-7578-AC0E-A987-AC816F576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54443C-45BB-7AC9-8F35-54B7772EA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702115-8BCD-A2A7-5932-F3B01CA16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0120EB-B2C5-71CF-B8E5-2C53A63A9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1219FF-5289-984B-12DB-9B124D489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4D304E-F273-3EA5-3D3D-8C115F814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E8EC31-1B0E-EBCA-1BC1-8D0D7E855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428493-D841-F531-A61A-C04209912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306E8B-6A57-C540-3A7B-E0C4C6EE2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C39702-8E73-A3DA-648E-72A88CC52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D79758-51B7-D020-45AD-206E822B9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1DB1D7-936E-8A9F-1F04-D374D1D20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A4CF86-A8B4-9C7A-F802-B0305FA85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707E81-6E91-B1D5-0793-C5BF82EAD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7AE9D2-12C8-23C7-A087-3F8A32FB2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1E2A35-9A6D-0BAE-BF3E-0DC6F0A6E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3F0373-DEA7-437C-0565-81528C49C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DBD2DC-8534-F69A-E1EA-EA92C346D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898D5D-65C4-07B9-2B7B-B0F8AC0AC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0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561B66-F4C2-CEF6-E893-EE52BD378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EC3FED-0136-4BA9-6778-C8D207263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3CEBD3-B264-50A2-5A7F-B0D81B40C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0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C1AFB7-189C-95AC-6E10-05439AA64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92C605-2BC7-952B-AFB8-773217724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B17058-B23C-968B-41F5-2E1469098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E9F966-703F-252B-4A7B-AF1D9DA6E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273B67-1877-AB18-341B-57FB5645D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8183C7-7A88-C1B9-EFBF-8059A72FC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3752EE-DDA3-2FD5-BB6B-C951CEC43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246713-78B5-1D9E-A8E8-9ECAE9880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87252B-8280-5779-B6E1-751E99C3E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E76203-2DDE-CDB6-2864-C38F4288F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99B307-6596-5168-73AC-383A4FFFB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169A43-402D-23DE-B8C0-7C1B98787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1F86AA-639F-4729-CE7E-D04BBDB1B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9CD14E-41AD-083C-27BF-9B699BED4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39E259-72E4-1C0A-2ED3-9D833AAEB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FDCD57-34FF-D58C-74CD-5ED522284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2BAC7B-37D6-DB15-CB55-88C2251CE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DAC6A8-4A07-F46C-CC22-1CE8C84AB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908DE0-67F8-C39D-3D6D-C3759716D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D5F175-620D-C4EA-E6FE-6F306747A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486F56-C017-B091-5998-644AF267F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0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6A8B9D-74FD-5094-30EC-B72D4A818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F89B27-9DC5-EA55-0479-2E3857F90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24488D-2516-C3CD-6393-84D8CF19A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0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0A18D8-521D-9156-2C2E-F5D224D41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56637D-9F81-FAE3-409C-6EFE9F924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44724B-E26C-7D32-2286-863F31B2E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67E4F6-FCD3-881B-FE0B-463ED2B5D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F39FD9-EA62-57B3-F1A6-A46345477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EEA064-EACF-5978-8A6A-D04EBAD14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A0DEF5-6992-8DDD-8CAB-B9762C79F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E1BF02-E15A-8EDB-8CD0-D0BD57CFD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9AF653-4AD0-E8B2-8AF7-809AAA0FB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D91B27-E9FE-4302-6FB7-9BF1B8C30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00C36A-AC7F-5C0E-0549-1C7CCFB4C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52677C-736D-8536-356E-F41A2990A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7954B0-C1D8-D5AB-5ED0-308894FE5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4D5C34-A555-7843-1193-89718DEF9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8D5A80-0178-6B55-B173-FEEACBC35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4804A0-B128-E0AC-7E55-8C43985F3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8045D6-7FCF-6840-5B14-464F6BFFB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F4C65F-3FE6-2002-ED54-0F8AFE0D9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23A2F9-2FBA-3149-AB24-68EBD8856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A435D7-C1CC-6EB3-DAC0-CFBEAF20A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447D79-B057-9EB8-E287-6B44A9F5A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0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91E32F-B9BC-8143-CB90-79B243536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330412-A4FC-64CD-EA64-008904E6A8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5052A6-DFD2-0F1C-AC37-B1EF02DE9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0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C7F912-C740-2F00-074B-4E8FCDD4B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64792B-7DAA-5DE9-3BDD-EF1BEB0AD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6ADFFF-7EA0-7B7A-2E95-C827F02F2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9EE871-60A6-291C-0DCD-C9CF0B22F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2218C5-9B23-87F3-256A-C9B862B4C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3A4C6A-6107-2270-F86E-13F4D948A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9168D1-8A08-D87B-254B-C7852ADA5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52CD2C-89B3-19F8-96FF-9F4BB5827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B9D375-050D-BC8F-80CE-A87E8146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0F63B7-573E-4A45-8EF9-A9DA71DEA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5F01FA-E51F-8559-0438-2B2036987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B69C94-2469-AC78-FE10-5072EB1FB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664B3B-9780-8131-D528-BD0AB3A09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B568D3-A25D-DD81-4BC4-0C5365F70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DA78B1-B781-77AB-79F2-EE9578012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85A70C-F4C4-8A80-7F0F-1135AE152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CE3DA8-68DC-BAB1-381E-6EAE60197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F916D9-CD65-A1F1-9EE9-6990E83A7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0477A9-DF6A-5E62-EAFD-ABDB189BD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FD3A00-E98B-6AF9-5FFE-91873221A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8A4CDD-3538-B69C-2C94-493C08460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0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99C23E-11A1-B5C2-8534-AC699B5C7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C13EB7-D6FD-C984-1B2D-0CAEC2E8B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99C14A-9FDB-6A3D-BECF-DFB54BF26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0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9399E4-10ED-2F26-B9B0-3A1571094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093668-E26F-7D97-0CFF-4A02EB99F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19DA3A-B9A3-0248-9304-826C1F1C3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75BFFC-FA87-351D-FA35-35598C4BA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CE3563-CCFC-287A-AD72-AFA8C5AA6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302D1C-AB24-8DBB-3E5E-832CFB598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481931-0542-5B29-5BB1-8C558FBF7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E09C00-A2E8-3AF8-B8E8-64661FE7F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9DE89E-016D-EEF5-209D-2018D81C9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4A39A6-87BD-FEE9-B6AE-454AC1509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92E668-5301-DD79-BEE9-FE0ECDEFB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AA33BC-0BE5-BFCC-0D1C-09C1306A4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6C04D4-D7AC-8396-EA85-A1A58DB7E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5A48F6-6922-41A2-C4FB-FED6F4A6A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AB43D3-76A0-0AD2-C2D5-23351FEEA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1E60CC-3BE6-1092-8EB5-41C512F81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D9F261-0CC9-B5F6-9EFE-52E025440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AA01E2-62E6-4643-4E01-730406ECC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DFB9B1-6A84-8A8F-A548-09BAF9BAE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BB3248-93D7-C7A2-945A-522960DBE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86E7BD-C529-02E1-87BD-411A4BB96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0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028D84-5E7B-8876-1E67-4A1A1E2E4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B79363-0C0D-15AC-055E-F195A061F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2BF9F8-C930-BA7D-5318-680B2FA58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0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8F36CA-EFD9-6735-D954-8F2CF1D19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1</xdr:col>
      <xdr:colOff>417195</xdr:colOff>
      <xdr:row>2</xdr:row>
      <xdr:rowOff>76200</xdr:rowOff>
    </xdr:from>
    <xdr:to>
      <xdr:col>1</xdr:col>
      <xdr:colOff>1882201</xdr:colOff>
      <xdr:row>4</xdr:row>
      <xdr:rowOff>240079</xdr:rowOff>
    </xdr:to>
    <xdr:sp macro="" textlink="">
      <xdr:nvSpPr>
        <xdr:cNvPr id="358" name="357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DBDD71F-2A4B-593D-CDDF-CF8C7BD46C63}"/>
            </a:ext>
          </a:extLst>
        </xdr:cNvPr>
        <xdr:cNvSpPr/>
      </xdr:nvSpPr>
      <xdr:spPr>
        <a:xfrm>
          <a:off x="514350" y="76200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0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F7041E-F4E7-745F-461A-4DFFF057D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064393-F3D5-C7D8-B724-1E87974C18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AA30E9-927B-5978-3971-E90D6D483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6A2CF1-8D01-3B11-3045-A7E37237F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0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B8F902-FCA1-41E3-B502-A2E8CE322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350249-491C-0067-B185-834DB013F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CEA345-8AD7-3CD5-3625-307E84286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924C8F-3CB2-4045-E334-263B52DF5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0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2DFB8D-704E-4F6D-3363-031E8B71F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B862AE-BDDA-2548-68E8-5921B1A4C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634072-A681-FC00-6195-6D16EB120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AE9568-ACCB-6B35-89C6-B492DB9C5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0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8448D0-1BF0-BA79-655A-141760BDA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389471-5D57-43AF-B181-C708A9B10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07C967-B981-A2A6-49B1-0CEAE8044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0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FA48BC-3A84-EBF1-16CB-3BF329413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DB062A-E9E9-F018-EF15-97B8B5205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09D630-84BF-1DD7-DDA3-768FEF111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D887A5-8EFF-44C6-074E-310BE67CB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1E1E60-82C8-A858-C134-DC8A42067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E032BC-63C9-78E3-D89A-35AB2BACA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825F0C-D32E-F4AD-C444-9804DBCED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7DD485-D475-3E6F-9610-37CCCB8D7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579E99-6E7A-B7C1-0419-F406D2124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15F4A7-80FF-B58F-62F5-71A4F90A5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816BDA-A8BC-AAF9-7B92-D7EB5FA59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5431E2-1F07-FC62-B765-AE4C8ECD5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A96DB8-43C6-1E60-DD6C-5AD363C9F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0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EE3A7C-9A94-6CEE-21C0-EB9366279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E05644-83DC-CD84-8DEB-87F77CF9C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ED9105-27D4-3598-A4DE-4C03699E9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0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4D9B63-49A6-4A1E-3F84-A649A9BA8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6EB8E6-66F8-10C4-34E9-5CFCEEA0D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84777A-74B8-E457-9E42-BFB2D04D2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96C0AE-39D8-B533-3C2D-7EAFEF674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74D789-B768-15A5-1FD3-0EB5DDD4F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3D80F9-DF63-1D18-64E1-86D297624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10C8B7-0AB5-D06B-CE4E-7B85B92AF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CEB16B-65D9-DFA0-3286-D2CC3F803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13342A-5699-C8B4-AF04-3D583C439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5F859D-AEC7-3141-EC8F-E76A246D6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7994C5-3335-490D-38EF-ACA6B6081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B5CC39-5ACA-98BB-2B3B-212F86A6E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81ABC7-761A-3DA6-AA87-FFF103141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3A21A8-F8A2-87D6-B6D6-1D492A837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F927C3-70C4-F4E2-1326-0F592D1A7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80EFF4-F580-286D-4781-CBB6F049A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654485-5E37-93D8-E7C5-91686B5A6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DEC902-C028-F25F-EF30-98E167035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17DB41-BB25-C50B-4DF0-6B19086FC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3CDD78-6DE8-D768-50F0-692EB3FCA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15F744-B1B2-937C-7064-6014AABEC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F9D95C-0D2B-9F2E-0362-625CD9CBD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4749ED-7258-9FE5-C840-080AC5E47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C19F6E-BF33-4C73-2CD4-FD2AFB8A3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7642BB-5CDE-AB73-0878-B3619ADFF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2D811D-FCB1-863D-3112-3ADE2652C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45CD3A-8044-28F4-7861-5F90DDEB0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60CA0B-6D32-47EC-98D6-9DE68993C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2A63E8-A913-C107-4807-D2BF927DC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ECBFD7-BCB8-C192-F8A8-172EB8E40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214E3E-0006-296E-7D50-4DE7455F7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8C719C-B33F-C4A6-E5C4-6A9566E2F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C0803D-BEF2-F59C-307A-05DDEC492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C7FF05-EB61-176E-9BE0-9006C0A2E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A7E735-CE61-5F09-2877-AF00669A5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200A77-AD9D-505E-F162-830F77A5A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01137E-ED34-F580-1BC4-29CB7FEE5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AD8140-1DE6-8ACE-B0FF-78B312FF0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059F12-09C8-5882-2B3D-892740AB3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E72D0C-3166-35D6-3140-1C0C0C5FB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E56610-FD38-C889-6D8D-A21C6CC86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02BB10-69DD-B01D-1CF0-72773C505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DDCB80-12D4-2F43-959E-BF3D15DFC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480FBD-F7F2-470A-66B0-6910E4DE0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1BDCF6-AB96-5897-487D-7759CAF4E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CB10ED-1DBA-E787-16A3-0CDAE1864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23AC0E-A787-F3C5-F760-6C7A63AF8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712AA3-0360-4DDA-4A40-E636C8D37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FEB24-9153-97A7-0881-1D1828A22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F676B2-92AC-8661-2794-7BD3F2356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3994D4-4386-B359-E095-62E7D8DDF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0143F2-8445-054F-E43F-4438069FE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9BBF44-526E-EBFF-C247-92563D701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95E4FF-4598-F040-08BE-6CA5812A5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CE72EB-8EA2-4502-7288-40AB1E4B0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8304DB-ED12-F358-AA4B-490F66C60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662369-D602-B498-7220-B761105DB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FA3337-DE96-C709-8974-4608C98E2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CB9E02-CB71-EBCF-0E40-BB1C1F83A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0B07CA-F4BF-BFFA-ADCB-F30E24137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6D2092-E978-8FFA-293B-D1705BE35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6946BB-76B6-2BB3-6BFC-E30D23287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2353A0-B418-FAF8-1C97-EB5B2DC84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6B4A8B-5830-C014-0A2F-DA383A84D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54E890-57E8-A14F-A371-B71B8D7EE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013034-BA23-2F00-CE02-7CB723356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4E0BDB-8CC4-C72C-1E2F-BAE0F32B5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77F0DF-F89A-12CB-EEBB-C2BAD73E8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B9A150-EA71-0D82-B4C4-F16B1B237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8C9625-3126-0F66-BCA5-C24F98BED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B538E3-15D0-315F-D317-48FFEB26E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CC9CB9-FCCB-9E0D-856C-2861AAB9F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1C2A14-A6E9-0B42-104B-044D7907B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CDC7B1-FE3B-FDD0-D439-71CF7B6E2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77631E-7B0F-97C9-9C48-6DDAC2824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1BB4F2-75AE-4C7E-353E-8DA163117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0D1A90-2787-0F8E-2A53-F24E9624A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0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4ADDA8-CD64-D254-6F3F-4CA82637D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8EEC07-8A1C-DB8B-6CD4-0655F1FA5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4E218D-6001-82A3-78F3-37340EB4E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6F4FB5-AEB1-47B0-C3DC-F774D63C8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76076C-C603-787D-1954-2D43331A4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AC2B0D-3328-BD1A-37E4-DD1A9AD6E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CF7B37-FB8D-4F81-0129-8BDA26CCE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256244-7150-4222-D059-8E61D157E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AB5F71-EB91-60A4-03D4-1AF819F11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3032CF-02B6-4C63-B95D-7E4B1A68B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B7D0CB-AC90-B2D9-CF74-E8513C4A5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C81E45-CBCD-921E-C790-7B3BD9E8B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D556DE-CC03-A533-A362-20B7889C3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936E4C-0BD9-DC46-9095-049026B7C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EE595A-AF9E-8ECF-22F3-48D6D5976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DF5960-E4CE-981C-44FE-0F1C4B213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AF95A7-ED6D-28B7-CBFD-4BDC8737F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8DDE6C-98FD-6B9E-5AAD-1A48F81FA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D2554F-81B9-52DE-CC08-0F55B247D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E2C66B-AE88-CD86-3022-E8F38ADF8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D2A8B9-C847-16B0-1657-94BCD243B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90195B-2431-D352-2A98-E5818C55F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0AFB34-9F42-4CE2-D784-809C97F6C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1EB1C4-9E0F-1ACE-9536-2BBA8B341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AB5C97-E265-2C06-94C6-D51DF10AE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83D946-E5CE-876A-1AFA-42A0BDEB4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B9ABDF-A0E7-A2FE-A7E7-E86563CE4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3C9AB7-36AD-20C2-6E36-87C4C6F53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05AE96-E3E0-621D-54E5-06991105E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EBF0FA-D565-4CCA-178C-D2E69D5E9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4D35D4-0419-2757-BE08-FA23DA86D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A47989-2EC9-8FE9-F6F8-2A655279C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B3E949-5431-3E5C-AB7E-C8FF8AB54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7DF72D-F7AD-8B54-8C65-79FA957A6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1B679A-749F-0959-4F09-BD866886D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C7D9E7-A90E-CEFC-1D20-9175FACEC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0B23CE-EACC-4ED2-A852-F0E2DE7C6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63159C-4487-EAD5-47ED-24FD5F31C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B81CBB-D50D-9AAB-563A-3C888D959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E4895E-D1F5-7B7A-6F2A-03794094B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43CB91-B6A5-41F9-0A49-4EEE78C4B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C1D141-DC35-B3B6-8C5C-AB5238F02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832191-E7BA-201B-D2A7-B283E586F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34B587-961D-23E8-BFB2-DB03CE1B2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7E059D-1237-3E3E-17A0-6656DA65E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3733AF-E00B-73EE-D70A-C2091D9EF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0EA693-2966-31A2-91A4-BE41727DE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C86BAF-1E3B-9AD6-5AA9-58376BD8D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EE61F2-5001-028C-D016-50DB63ECD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21EDFA-9314-55B3-EE47-788C234F9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374BB8-F20D-7F65-8B3B-852F61A60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5E32CA-0AC6-2808-5BC4-1A1ABD47E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1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5C7299-4048-A32E-1C76-1E2A84477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1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883002-B7A2-631B-9801-FEA634035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1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E9C39E-520A-B0A3-DAC9-4A7B66703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1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8842DE-FBA5-AA43-9C19-78C6A28CA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1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E3C1A4-3094-0DC6-4DBE-3DCE197B1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1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7180CB-4820-FF1B-B53D-DBC5B41C6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1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7D99EE-C4B3-3029-8409-3F698F049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1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7A66F5-41CB-2560-9BAF-980D8514D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1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324BF5-9070-2642-0E02-33A245A99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1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54DEF0-D14F-BFA2-6BB7-C0F583030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1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E1BB18-C79E-4F67-3824-B9FA20713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1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0E70AF-FB22-0186-4BC4-9E6BAF237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1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F443EB-8673-85F5-7E38-63261A1DB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1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90C9B2-886E-2E60-880C-7D2BB1FD3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1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15ACF6-0443-C819-C13E-F6C980B20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1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6E3617-D26B-024C-04A4-365205D9B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1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BEAEDC-90EF-DAD4-AF2E-4514885AF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1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9B3AA6-EC67-7452-E7B3-CCB1A6E25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1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3B71A0-9FBB-C861-8E84-05225FCB9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1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F09F36-21EF-A148-6598-6F6BB75A9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11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E4EB1C-E577-8A18-49DC-E8494A536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1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404493-4361-0EC8-3845-DA339A7D4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1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8BA469-B0C0-64DA-D1B7-4811FD23A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1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EA3D8E-4D43-A22B-EE93-B83D6CCDC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1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03D29A-C5F8-2585-38F0-26023EC3A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1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CF13A0-2EDA-F4B5-F423-F9FBB6877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1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93F1C5-80A1-198A-5DE9-DEBB9DC09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1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D0CFAD-642C-0EAC-B38E-C34793449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1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5867BB-DA6E-DDA7-1377-B12CB07A7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1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33E009-A58A-AAF9-944A-53B1671FC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1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123A1E-9732-3F4B-4ED4-14F9F41F6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1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887AC8-94BC-B1EF-09EE-A5A4829A0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1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95537E-31DD-0721-BB7F-DC46B72E8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1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1E2C4E-0CF3-9FCB-7BCD-84E98A058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1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85CF92-A03D-6374-D52D-798FECBEF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1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8E6F8F-5333-10CA-CC10-AB71234AE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1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B9E53F-3E86-28C4-13B1-E2D8BE11E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1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DA1A19-1815-BC52-5946-3FCB80C2E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1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643DA4-E853-F3B6-2F38-C28F1813D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1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6AEDB1-9658-8A6E-CB42-59562EA7E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1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56CE0E-C570-01E0-0D70-F05E305E3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1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FE0871-32D2-EFBF-6E0B-42B928E48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1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76B8EE-0CE3-A8B0-DF8E-5C314230A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1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8FE33B-D3D2-D381-A9E8-11D137D9B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1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2A88B6-E250-D707-8273-9D0948126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1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2236B6-2098-03C2-C020-156EDF04D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1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9C171B-2342-CDAE-392B-5564FCE53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1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22BEAE-6494-41B6-32F4-A65063654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6F4A9F-3B27-04F3-A1C1-DC7306958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18FA0D-25C0-0DB5-2928-F456EDFE3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4AE52A-CAFF-7CB8-746C-C8BE9AE5F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4744FC-20E7-E493-F4C5-9D6F2986A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B181BC-6C4A-BA0A-A615-AD1E16FD3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69743A-D75E-8EDB-3872-C6DEE8655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065FB1-433F-62DC-8051-C34154951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5633E3-D1CA-5F02-6B8D-593C06995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1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692F09-A7BD-69EC-95E8-BC0051390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9A3B61-FA89-0B19-0805-65AB86B62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E1D29C-2344-B68D-888D-C74DA0206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60A399-32E2-FC13-0E6C-0292707C4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1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42715B-81A9-77E7-7998-B217169B3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04EB7F-EE0E-FF5E-CEEA-B12B2787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78B8E1-021D-C02E-BB64-293C039D3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6414AE-0B16-E1B3-5AC7-BF77FE65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1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C2E535-1690-6E22-374C-A2D39480E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2ADD95-972A-AEC3-C83C-2812751DE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956C8E-D95E-CFFC-5A52-41F140BC1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5E8056-FF3C-B5A3-E54C-04696A643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1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33D5D6-9E2B-2973-BA15-A97CD9C5D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425512-D8E6-F560-9DB5-CF069AD1F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44D8B0-85B2-3616-BC34-3E475E1E7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1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7FE1D0-6395-FDEE-6CAC-23CEC5390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2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BCAAC9-FF92-4FD2-4EF0-F777FF1E9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9B4CA1-5D97-3038-33FB-7F73B5B30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D42702-8E5B-0A01-8740-18E02A250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A6B5F3-7D18-C95F-A411-88918BF71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2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7EBF85-E22E-20C3-FD37-ABF38D0AF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7AFC21-1B9F-697C-0CC0-F3982CE96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D77462-1D4E-29A8-F8F5-ABDED3B07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B91FFC-1582-35CA-A492-48C47D700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2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76BD7E-E7C2-98A5-330D-61624D67C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1F8D76-6E91-D695-2B04-212899420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8D9BDD-6EF6-82C4-C4A5-832AF2B77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528BEE-DEEE-8612-1AD6-CF805DF3C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2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2DF38B-7442-7865-9CC4-194D2359B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5D4FDC-70CA-E922-0C01-E97FF1FBC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4D83AE-DD41-C0DC-5BEB-B384D1CAE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23892F-6855-74FD-A0D6-545646AFC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2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C40CFF-4C33-A456-E402-2A6EC4505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5B222F-8BF2-0767-A55F-2F2CD6483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CA5A99-726A-1862-E22F-901FC04F0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D2D97C-163A-9308-8AB7-1BA8801CF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2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4740ED-02C1-BF0A-DC8F-092AAA173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A11533-2A1B-A606-24D9-ED624A2B5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F29EFA-360B-684E-3BCC-005D1D560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2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891527-D5BE-D63C-3F1A-ADF137F76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2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021A93-2BCA-9A8E-EDED-EAE03CD4C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D20779-5B8B-DD4A-F23A-5EE508811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CA8F89-8AED-C015-F57B-673C65E4D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A00E9E-A537-6FC2-E1FB-70BE64233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2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266B68-B99B-D85A-E7B1-DF9C762E1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FE5571-CFEB-BD3E-1BCC-5C2556059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F4996C-D9C2-EA1E-AB5B-77938D0CB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A03EAF-58DD-54FA-34D0-3CA90472B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2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C85BB8-29D7-5169-1A36-D2D98B704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B9BA44-ADFA-13EC-4B86-4406779AA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8A536E-543E-CBD0-0AB1-671091C48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6EF43D-E3A1-D797-F074-88090720A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2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43F4E8-F33F-FA7C-2A40-46E02CB53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44727C-D1D8-8CB1-2E31-F7A307581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36A867-A3D5-629F-D81E-45666A336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145A08-ABD8-7DA4-F78C-FDCD9FA40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2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B9AD2B-693D-43E6-B523-ADC586492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95D9E8-433F-AD56-221F-7CCDAB4CC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644A6D-2816-69B5-CFDC-CB4E7287D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32E2D9-9359-70D9-28D7-E8C05B912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2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A4081C-F373-8806-6F94-1A972A291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C2CC5C-5A4D-D944-9BF8-F3007070E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858CE2-3966-F45F-2769-EB5FAA846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2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97834E-561F-8849-9628-87F488BAE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2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DEC29C-0413-1A22-6445-1BEB85E3C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BB9892-D98B-F38D-14BA-374D389CA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023F8D-BA72-CFCB-566F-E08799160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335A01-8523-1B2A-6472-98617D357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2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45196D-9884-4457-6089-F048CE92B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4DC1EB-953C-3823-C473-598840B9E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AB277E-6A7A-F0FC-A69B-93629FE17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6B4AEB-ECB8-CF05-C979-44E9E95DB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2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7068E9-0837-B361-6E78-CE7791E15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DBF825-66B9-F63F-B6E4-5E7557002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838314-806B-8233-06E2-7F59C29D9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CFA57B-8280-815D-4BFD-3224C297C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2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A409AC-A5E8-3F35-A4F5-550518B73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89A4A1-046E-4820-D5D2-F0A4D81EE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4CF0C3-A642-49E6-F433-84CFEFCCE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6D5C24-46CC-17AC-9898-A719DF120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2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ABE90E-4AB8-30EC-EBA9-18FA5C4A6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3E7FB1-1A30-E02D-E949-4C6384554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54450E-349C-B193-0CAD-3D54AEF773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1464A7-49C5-17D9-A4E1-B8A611E92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12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19B336-2684-C4FD-763B-DD3E80D73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2A0E90-8600-B678-8E4C-09CE93C84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E8D3B8-F51F-6BAD-8D94-E30C6D100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12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3374FA-DA58-BD91-C900-CFD52E700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2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EC9AC7-1E7D-8340-FE50-85A935D6F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835D45-0211-8997-72D6-88E7E6967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750B46-0DE1-1996-6209-E6497DB6F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37C029-C516-60E7-C0B0-C9B56897E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2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98BAED-F414-6425-E77A-8AE568C05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729CBF-8F03-5D7E-1CF1-022210256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FDD0F1-153B-954B-8F41-A572018EC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45C810-3FFB-9272-9F12-AB6E9E259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2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B9BFC0-8E63-CE23-93A1-2C93D3FA7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7845F8-C5CC-5CBA-EA87-B08F84005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5AD59B-DB49-F591-3E27-52A9EF071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28B835-C99C-43BB-FCD2-15979B3A2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2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7D5E19-E4A3-F852-BC0C-5237AF860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F850B9-83E9-9336-AEEF-F66278E5B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153883-BD06-A2D1-990B-DA48E8976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79DAC4-31E2-CDD8-8931-787D5BB1B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2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127EAA-333B-61F3-4B68-B5B05A903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7ECB76-9C26-C653-82D4-D6A5CD444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B804AA-1206-895C-A7B1-EA51D4E1D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874D23-5539-6B6B-7055-4BD452406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12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79B193-D7F5-9869-3E6B-5A7229628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DBAE24-46FF-7CE3-D047-3A3272750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A5F9FA-AD8F-C48D-0FB1-455F483A4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12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92F8F9-C958-5656-5A53-5B5AEA885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2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3FE2D2-FC2F-B619-0094-4D1EA6DD4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2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D7AFB6-2D9D-75A4-32B0-D84B7C390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2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188674-6FE3-69D9-D570-0A4A0587B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2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452B7E-79A5-639A-AE82-EA399FD95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3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EBCB21-F0AE-98BE-6C90-B0D25435D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260732-EF4C-588C-3FA6-B2A6654DC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F18490-4689-1ED4-1FC8-92F73BF29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AA7B46-82D4-FA7D-94BD-EEA0DFB9D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3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59138E-FE51-4CEA-8D75-1E60E3BEF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5580B8-DD07-2B08-728F-AE7D4DA4C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58A002-A3AB-8095-9D04-CE200206B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CB0E37-F0CD-3000-B706-E712627A3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3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F27A8E-0E64-1C27-6737-870E48251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8A14F2-2DDF-69CB-B6E9-B00409BA9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4AADF0-88AC-63B5-CD16-620B9801E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3F3185-4306-5A55-ECF9-ED39C8B50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3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39B4F4-5C01-B369-235E-DB806EA27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5DAA1F-48BC-D983-267C-6DF3E50D5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873D09-F423-F17D-F92F-FEB6C4E04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8BC796-466C-2F15-6224-8569DE1BA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13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9DE69F-EF4C-B27D-24CE-C8DC0E9F5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F28EDC-81B2-8C4D-4285-C8254382F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5EC31B-DBA2-2814-A935-BA0B927AA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13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DB78B2-DA2B-702D-5A27-CACD2244D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13</xdr:col>
      <xdr:colOff>7620</xdr:colOff>
      <xdr:row>3</xdr:row>
      <xdr:rowOff>7620</xdr:rowOff>
    </xdr:from>
    <xdr:to>
      <xdr:col>13</xdr:col>
      <xdr:colOff>800100</xdr:colOff>
      <xdr:row>4</xdr:row>
      <xdr:rowOff>152400</xdr:rowOff>
    </xdr:to>
    <xdr:pic>
      <xdr:nvPicPr>
        <xdr:cNvPr id="2621320" name="2645 Imagen" descr="imagesCA1726ZG.jp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FA77FE8-2E0F-F651-1804-3465B19A9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3820" y="457200"/>
          <a:ext cx="792480" cy="35814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1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297248-F033-EC89-E956-1CAFD292C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36B832-664F-31BC-2EE5-70E918580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4D82F5-85F4-E9A9-18C0-5A27A4B7F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55C690-D003-63D0-3CA5-193523C28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1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2D81CF-B95F-6573-3100-21BFD7FFA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7F976C-D468-D51A-52F6-D9E81C45D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FB032B-DB3F-29D3-6D63-FF77CCF35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2C8779-44D1-F181-2A96-7EEC1108F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1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C4CDB1-8852-BC8E-9F74-2923B50B0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DE09DB-F1D5-80D4-F690-E48D191F2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A6F4F6-34CE-C703-0B4A-E66767FF8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40B658-2837-D37E-02D7-0999FDDFA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1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6731B7-B4B0-6365-C29B-387D306BE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68C435-A466-4984-3941-D06ECCB00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620A40-BB64-B2F1-B813-DF4F504AA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1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36F26A-4FF3-70FA-0C4C-60C43718F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C66B4C-5FA7-FB28-9DAF-365FD0FDE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0719CC-A582-C911-4244-7A5F63F80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F48414-D6BF-3EB7-B513-2268F4E91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136558-15E0-F051-9188-9DB0EC30B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36BCC6-1668-479E-4BF6-0BF2064E2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F28C6B-9598-41E3-75D1-EC372EB53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96FFED-0FA1-6220-C3B4-C6DDC8811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6C49A9-7ED0-54E3-59C7-827CC0835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6DB237-DDC3-7907-1491-85C70A1BA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7ACA74-1551-B39E-ED23-68130A31A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51B04E-CFAA-DA22-6CDC-2085D4CBE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97E54E-81D4-1725-D1FF-E3B736CAA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EB2C67-CDCC-1605-96D2-43AF486CE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B766DB-AC8D-F483-27F6-35E818768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A216FB-E532-8D22-78CE-975B464B4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F7A4BF-5CA1-2713-8201-848C5D744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580036-E3CA-B935-AD2D-B335FEC15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9FB8CF-C613-1606-D919-A98EE316D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13DA1D-43EA-3EBC-C245-F9DC20707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C93EE9-1E3E-0CB9-E98D-9896ABAB0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126765-F8A2-EEB1-484F-DFD180480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82FC09-4BE5-F4C5-2145-84411DD10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EA2FD2-DF8F-E5DA-3F90-A3E317DFF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0EBF45-4E4F-43C6-DEAC-A1793EB6B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FD86F8-9E9D-99F1-1ACC-ADAA840FC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1D076A-23BF-9283-6F4B-9EA22BB6B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EB3DF8-2DE2-D81B-709A-63159BFB0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9F2E6A-B6E3-1541-F666-6EC4A1591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FE8ACF-BB92-8E03-82DF-2386BE617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0F2A99-BA9F-135B-A9C3-8A6AE6A80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CD59C5-16F5-7565-079E-162FCBCBC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9FBE61-B91E-11F6-97D4-5EB53C092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55262F-496F-F755-980A-C183A5101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CF7B17-56EF-68CF-FB5D-C6561FE8C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99E8F2-8FF1-73D6-170E-D05089D02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E16170-9796-407F-D860-D3C742228A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1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BB2DBA-927F-2F1A-BA46-38DB94618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B2DE52-34F9-68E8-AB4B-710E9B42D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D5E7D3-D1CF-0DA8-219D-5D90E8823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1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72AB14-3ACD-47F1-6CA9-4B165254C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28610A-BF1F-159A-9DCA-AFDBDABE9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55EB66-5D7D-8906-1C27-9EDB185CC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EC21A0-D99F-2752-8CC8-39D64FCEA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2757E9-1D20-0985-06B5-E6F1FEFDF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922CBF-CCFE-D84E-AA90-79F526575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EDEC52-D613-A634-37F3-4CE3F205B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51CF96-7521-F987-FF48-2AC40C62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38592E-F921-0879-91B3-90D41B8F6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30C04E-45D4-BF66-596B-0DDB66BDA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65C5CE-BF50-55C9-C863-B0442139E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CD6CE4-FD2D-3251-34C5-7FB9DA4DD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1D2DA2-BB5B-7B53-D831-517254177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25CEB8-2831-3C3E-617E-CECB69972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520F3E-375A-2165-18DB-B490040F5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BD8EBC-4F62-C84E-2A3A-BDB534B82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C7A7DE-51F0-820B-89AF-7EE6E7E74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198F9A-AF10-D62C-6CED-6FAE844742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DEE3D6-8F9E-AEB5-EEFA-2981EF417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559D21-14C2-75B9-8C76-BD8E630B0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FDACE8-1248-C5D6-900D-51AF4C31C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F44567-B00B-E57B-A170-D16D1F2D7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517A92-2391-C97B-5BCF-2F176BF94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8DC533-D153-A229-86DC-F36F75AE6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D8427E-02BD-444E-F38F-B60EEFF8F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7FCDAE-743F-EE50-5547-18F155E3B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C878BF-DFF3-BD1F-66D4-E4FDDB785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A9D359-2B7B-9B47-75EC-A521B0C8C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0A752E-4AE3-DD5B-DBE2-FB6806143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A44790-3BC0-6185-6F37-6649863BE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4CD48E-DF8B-FC42-F04A-ED6B64332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32DB73-C2F5-B6B5-10CE-905F9A3A3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8F32BB-E409-25CA-C46E-5E53DF194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F46DBF-DB1D-9EDC-B330-86EFC7700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743F4A-CE8C-EA1D-25C2-0DB51D5ED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33E850-CA69-0A1A-37EE-C141417BF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BB8AC0-5876-F1AF-B203-08B21088E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1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A75227-E4AC-7CC9-A206-9C11CBBCF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7B88B2-B9D3-4E72-697D-3CD3940A0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4A3258-7646-110E-4676-8458A91BE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1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7096D2-D1F8-6DF1-B7AE-42621B277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54EB88-E5F9-5323-61AC-45FC523B4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694BC1-30AA-F1ED-225C-87A8AD097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982424-47AB-A789-E95F-977D2708A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61A5CE-FD26-3F28-F9D0-7B18AFB8F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A7BAFE-F188-3DF7-FF84-613693D9D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910EF3-7AFF-3C82-CC3A-5036F2F35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2EB6D5-11DA-323A-0735-8832B3333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AC6AE4-03C0-92CC-32B3-85AF9F12D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773E63-5CE0-A5AC-AD57-F5BB5347A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ACD60E-1957-3A07-0D6C-6F9E96479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B0332C-C094-D31A-D875-AC51723A8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9B8DC1-D582-FDB3-D785-14C7A92F3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EE31ED-CECA-6B6A-6C93-1FDC1C186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9277E6-257A-5F68-C58C-7F7A33805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3B7A51-4B49-2248-3BFB-AA027F156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D6EEAA-F9BE-4ACD-4142-6049AAA64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651EE0-3796-D395-6D70-CC54BEE2A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0CB065-C50A-9BB0-3DB9-CD696BE82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2C0745-C465-5F60-D90D-D0DFF3A2A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971D11-1C4A-E174-CCFD-BF2CC2116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1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B5A889-6176-D6C1-AA3B-3180BB5B2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263D75-1506-F197-5057-80F5778DB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1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6D4660-3F8B-A79C-CBA5-F5A426ACC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A70625-6E69-C10A-8737-064B999C8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0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755EDE-5B11-DF58-5D43-DADA2F55E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D39FB0-4FDC-8922-14B8-E65B3CCD3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39807B-69F3-E891-921A-7C372EFC5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7B5FDE-8CB4-5CBD-7E49-34F567165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06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78636D-F36E-C5D8-DD22-7DB345F7F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A3C44F-6F36-E80C-8C94-F9D9D6172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98F776-FAD2-4356-5842-E4A414879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EF7D4C-EDDF-CDC0-E2CB-611BC0AE7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06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539C1B-9D3A-E77F-47D8-D7529D34E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644E84-CB6D-12DE-BD0D-DAFAA20A5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3A6643-3F75-9323-ABBD-EAC0096F8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762716-AFD1-245E-E044-477CA356F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06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D1634E-8D54-5E6C-C8B8-9B7FFB49D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E2195B-7472-95FE-CAE7-9A67D7195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8FC06C-B632-C6B5-6BF8-A8B7AE9D3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06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62E786-1B4D-402D-7A36-A4B48079D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6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00A134-4A57-95EC-4D63-7C83029B9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21E557-2C18-D755-B246-5B6B4565D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BB3B3D-CED7-3477-FC09-7F86BBCAC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CFBAD6-334E-DE70-7798-22C441735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6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9B0B40-9F51-34F6-2C82-A7D517314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D14A89-D11B-F2FF-E96F-48926A222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52AACB-572C-AFAC-5809-A17868253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92BE71-4F03-ACE5-56C3-46D63B1F9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6248F8-F436-32EA-229C-2BC5F9CC8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CF8173-8C9D-B1D4-157E-B2A9628B0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688B55-4F75-9036-F185-34B96DA3A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D2463D-8383-7993-C1AD-BAF28690F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FC192C-2BCE-54AC-FAD0-CFA508679F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A7E448-8FD1-11FB-292A-687DBE3D3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F555E0-0B5C-17A6-1E6D-5B500B046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126BD4-7FDD-9ED4-E44C-B979AF86F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D46274-82B9-DA44-5452-378D7A972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8DCECF-9F20-D5F8-1D43-DE5A80246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E4094E-52C4-AE7D-5A70-5AD47CE05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B116E7-D114-682C-9A01-7650C7835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6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5F6286-945B-4C96-E5EF-4C661BD9F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130456-2AB1-63AE-CBD8-C5A45C683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588B37-872F-9B79-3B20-53B47CEEB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349857-DA0C-567B-5EBD-A86D9CE74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CD9664-93D4-572C-8212-24CFD15F0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886F61-13A3-9291-F35C-D8E75E746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E91050-86E9-F806-D7E7-0AD937DB7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F63C26-5E9B-5F24-32A9-C933A049F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E05EB7-930E-A12B-ECD6-A07A6D817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A7B665-E4CA-9CE6-5CC9-11BE9FF0D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9346FE-ED9B-9E5B-B969-0C0E75EFD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5421F2-F26C-FDCD-3675-B66667FD2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28AF80-7F80-FC9F-3C81-9A837D1F9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519039-CFCD-207F-06EC-54DCCA95B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B56A89-59A5-33CB-266F-3E0B04ACE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FC6168-9932-7261-9A76-76E358A7F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0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3A5FAC-0AE9-4C6E-3590-1143BF2B9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FD844E-C5F9-9B40-C076-3D98F37C8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86C7BF-AE80-F05B-5ECE-05815C82A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0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861EFA-911E-486A-9CD8-EDA654568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60489F-C5E7-0A2E-F22E-6D346E692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A220E6-2CBA-787C-3A23-65297CED4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70BEB8-0D5E-17C3-ACF3-AB532EB38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E73006-ED1E-4FF5-0E90-DC5802043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123029-B39D-DC59-87D4-AD1C6F801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F39970-860E-4C2A-012B-80CE3EFB2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446C99-B491-0BCA-2266-AEF17115D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8296F1-AD8A-C603-3370-3392E3058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67E2D7-AEA3-FFA3-FB62-FE09D41AB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3F394C-02E9-A862-F202-260BF8768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2840B5-54E1-E3C1-B36A-7678B7EA8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84E85D-59C9-492A-463C-DBD0B4DBD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64836B-262A-BDC2-CD11-AD8DCC2B6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377708-F32D-E9F3-5EFA-79063F9B3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407A7E-B1BF-7AB4-EC2E-3D1724A3B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52A32B-7126-ED25-7F8B-F9EF8817B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200682-6CAE-956E-AD71-E1A2A746A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F81AC9-76EC-AF76-143A-C5F873DB5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6194BB-CA9F-33DF-11DB-24A0BC3F1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12C286-655F-FEB3-433F-AE2BB5F99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C96D89-8385-E304-4C17-E2A0B3290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7D9CBA-431E-F4A2-003D-B5EE6BD34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2E1DE9-807A-C43F-EA75-5AB267DF0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957B22-5E04-8709-8E90-42E5AAEDE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F54AAB-1ADE-2731-4665-6A2DBA092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7368B9-90A6-4FB8-C2A9-ADD94537C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833918-05B3-D1EE-34B0-9D77172C79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09D215-E2BA-079F-8AC7-D74A2B48E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9D1F60-3A96-7BE3-E561-9D4C660AD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FAFE40-5983-C3D8-AEB4-B480EB6C8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D23F09-1E46-331A-6E53-D96645F4B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196AEB-DB0E-0851-5A28-22CFB0894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CB6404-3268-40E3-3094-6A15B543D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3D0FF4-5C9D-C9E2-DE45-FFF378FF0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8B7C23-29AA-B7C8-A017-D8659D1F7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17707C-2795-C2E3-1528-4F9745EAE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0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E3163E-4E8B-5505-321A-D82883363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9E2231-0940-9BD2-C910-2F02B996E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8137D4-3F80-D6FD-3444-A58804AB4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0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1DC2D8-366A-A7E4-E795-6CD92F045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21A527-7936-EC4A-C1FB-F6B974EAC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6B26DC-A1BE-D348-21FC-627BA0B69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E844D6-4D47-59BA-FC97-21EA80FB8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D55289-35EA-50EE-C162-E547EABDA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C7BADD-6DD3-D7B1-DFD3-3F798E6CD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D7CE2F-6525-046A-D2B1-B72CFA7FA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3A21FD-4870-D689-E52C-B45436182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A70AEB-349A-63E8-2DB4-9F551C05B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95FDEE-464F-A582-C618-DCB0ED6E3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D39992-E35F-C43C-D0ED-CED45C1B6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DEAA43-2E25-5541-522E-A81D23194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1A3D9E-21C8-7C21-29FB-98CBD781E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A60468-B7AC-209B-345B-6D80B82B4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2F2116-077F-AEE9-9987-732158C58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8289C8-1B85-8F69-2ED7-1619FAC44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D664D4-DCB7-7112-05C1-163C09BF0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3BBC06-B3F1-22F7-1FC5-B66BD8737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7D8C88-B60D-3DB3-4CD8-503634AEB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598610-79FE-E988-7AFB-294DCC903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BFE10F-D0E0-63E1-8B82-1DBE75DB8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F420F8-8719-1568-DDBB-4389B822C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9B269B-80BD-ABA7-C678-5B3DA4780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A2660A-B4F9-335F-23FA-CA745CA61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1464CF-2CEE-31A2-2915-1AD0C5EB1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9F83E7-8D49-50C8-6ED0-030F447D3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08D596-C7E4-3B04-A3F2-3D8573D40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DC1865-F1C1-9AC8-8DE6-DA2931E77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616F96-9BD3-F47D-84D5-5BDEB9AB9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5DDDC5-124F-ED4B-BF4C-3640F7064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ACFC85-1080-9BA8-B444-BE0D94BCD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D2EFDC-EE1B-A3CA-996E-9E8EAE476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B0B76A-147E-C415-D71C-53B6011B9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C6922B-8BC8-5A8C-24A9-0D784E871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6BA00D-0A1F-F8D6-B70E-0CABCCC56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EBA54E-C87D-69F1-F0B7-E3D377468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A0AD8E-A6C8-5650-B3FA-F940098C3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0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932B65-ED46-36FE-68EB-233D62691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E8A65A-7E0E-DECA-39FE-943C50954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DE912B-9B97-2641-2422-0CE56B8A9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0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09EAB6-5E6E-EEAB-EA23-ED4584B20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15</xdr:col>
      <xdr:colOff>68580</xdr:colOff>
      <xdr:row>0</xdr:row>
      <xdr:rowOff>45720</xdr:rowOff>
    </xdr:from>
    <xdr:to>
      <xdr:col>17</xdr:col>
      <xdr:colOff>388620</xdr:colOff>
      <xdr:row>4</xdr:row>
      <xdr:rowOff>22860</xdr:rowOff>
    </xdr:to>
    <xdr:pic>
      <xdr:nvPicPr>
        <xdr:cNvPr id="2630793" name="956 Imagen" descr="logo-pef-asba (1).gif">
          <a:extLst>
            <a:ext uri="{FF2B5EF4-FFF2-40B4-BE49-F238E27FC236}">
              <a16:creationId xmlns:a16="http://schemas.microsoft.com/office/drawing/2014/main" id="{35BCCA93-6D57-8B1F-3A59-2D227F0A7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4120" y="45720"/>
          <a:ext cx="178308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167640</xdr:rowOff>
        </xdr:from>
        <xdr:to>
          <xdr:col>4</xdr:col>
          <xdr:colOff>0</xdr:colOff>
          <xdr:row>9</xdr:row>
          <xdr:rowOff>0</xdr:rowOff>
        </xdr:to>
        <xdr:sp macro="" textlink="">
          <xdr:nvSpPr>
            <xdr:cNvPr id="1874945" name="Drop Down 1" hidden="1">
              <a:extLst>
                <a:ext uri="{63B3BB69-23CF-44E3-9099-C40C66FF867C}">
                  <a14:compatExt spid="_x0000_s1874945"/>
                </a:ext>
                <a:ext uri="{FF2B5EF4-FFF2-40B4-BE49-F238E27FC236}">
                  <a16:creationId xmlns:a16="http://schemas.microsoft.com/office/drawing/2014/main" id="{00000000-0008-0000-0200-0000019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7620</xdr:rowOff>
        </xdr:from>
        <xdr:to>
          <xdr:col>4</xdr:col>
          <xdr:colOff>0</xdr:colOff>
          <xdr:row>11</xdr:row>
          <xdr:rowOff>30480</xdr:rowOff>
        </xdr:to>
        <xdr:sp macro="" textlink="">
          <xdr:nvSpPr>
            <xdr:cNvPr id="1874946" name="Drop Down 2" hidden="1">
              <a:extLst>
                <a:ext uri="{63B3BB69-23CF-44E3-9099-C40C66FF867C}">
                  <a14:compatExt spid="_x0000_s1874946"/>
                </a:ext>
                <a:ext uri="{FF2B5EF4-FFF2-40B4-BE49-F238E27FC236}">
                  <a16:creationId xmlns:a16="http://schemas.microsoft.com/office/drawing/2014/main" id="{00000000-0008-0000-0200-0000029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11</xdr:row>
          <xdr:rowOff>190500</xdr:rowOff>
        </xdr:from>
        <xdr:to>
          <xdr:col>4</xdr:col>
          <xdr:colOff>7620</xdr:colOff>
          <xdr:row>13</xdr:row>
          <xdr:rowOff>7620</xdr:rowOff>
        </xdr:to>
        <xdr:sp macro="" textlink="">
          <xdr:nvSpPr>
            <xdr:cNvPr id="1874947" name="Drop Down 3" hidden="1">
              <a:extLst>
                <a:ext uri="{63B3BB69-23CF-44E3-9099-C40C66FF867C}">
                  <a14:compatExt spid="_x0000_s1874947"/>
                </a:ext>
                <a:ext uri="{FF2B5EF4-FFF2-40B4-BE49-F238E27FC236}">
                  <a16:creationId xmlns:a16="http://schemas.microsoft.com/office/drawing/2014/main" id="{00000000-0008-0000-0200-0000039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14</xdr:row>
          <xdr:rowOff>0</xdr:rowOff>
        </xdr:from>
        <xdr:to>
          <xdr:col>4</xdr:col>
          <xdr:colOff>7620</xdr:colOff>
          <xdr:row>15</xdr:row>
          <xdr:rowOff>7620</xdr:rowOff>
        </xdr:to>
        <xdr:sp macro="" textlink="">
          <xdr:nvSpPr>
            <xdr:cNvPr id="1874948" name="Drop Down 4" hidden="1">
              <a:extLst>
                <a:ext uri="{63B3BB69-23CF-44E3-9099-C40C66FF867C}">
                  <a14:compatExt spid="_x0000_s1874948"/>
                </a:ext>
                <a:ext uri="{FF2B5EF4-FFF2-40B4-BE49-F238E27FC236}">
                  <a16:creationId xmlns:a16="http://schemas.microsoft.com/office/drawing/2014/main" id="{00000000-0008-0000-0200-0000049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182880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1874949" name="Drop Down 5" hidden="1">
              <a:extLst>
                <a:ext uri="{63B3BB69-23CF-44E3-9099-C40C66FF867C}">
                  <a14:compatExt spid="_x0000_s1874949"/>
                </a:ext>
                <a:ext uri="{FF2B5EF4-FFF2-40B4-BE49-F238E27FC236}">
                  <a16:creationId xmlns:a16="http://schemas.microsoft.com/office/drawing/2014/main" id="{00000000-0008-0000-0200-0000059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182880</xdr:rowOff>
        </xdr:from>
        <xdr:to>
          <xdr:col>4</xdr:col>
          <xdr:colOff>0</xdr:colOff>
          <xdr:row>19</xdr:row>
          <xdr:rowOff>0</xdr:rowOff>
        </xdr:to>
        <xdr:sp macro="" textlink="">
          <xdr:nvSpPr>
            <xdr:cNvPr id="1874950" name="Drop Down 6" hidden="1">
              <a:extLst>
                <a:ext uri="{63B3BB69-23CF-44E3-9099-C40C66FF867C}">
                  <a14:compatExt spid="_x0000_s1874950"/>
                </a:ext>
                <a:ext uri="{FF2B5EF4-FFF2-40B4-BE49-F238E27FC236}">
                  <a16:creationId xmlns:a16="http://schemas.microsoft.com/office/drawing/2014/main" id="{00000000-0008-0000-0200-0000069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182880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874951" name="Drop Down 7" hidden="1">
              <a:extLst>
                <a:ext uri="{63B3BB69-23CF-44E3-9099-C40C66FF867C}">
                  <a14:compatExt spid="_x0000_s1874951"/>
                </a:ext>
                <a:ext uri="{FF2B5EF4-FFF2-40B4-BE49-F238E27FC236}">
                  <a16:creationId xmlns:a16="http://schemas.microsoft.com/office/drawing/2014/main" id="{00000000-0008-0000-0200-0000079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2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EE94E4-77F8-FBCB-3753-EC0CF46AA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2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4FBB2D-A29F-EEB6-68B6-27960F2D7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2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1ED227-A4AF-78B5-E95C-13BA423B4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2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C06EA4-FDA4-97EA-DFCB-241134859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2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7A6FFE-3F13-475E-DFB2-3A8E1BCF2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2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2C3B78-2ADD-68E4-B320-97A484297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2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6089EB-CBF5-BABD-7F7A-309718305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2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8BDDDC-4BF6-6BBE-E9D5-CE97318B2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2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E97EDE-8C40-B809-EA35-4B89C6D31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8482ED-0C99-4744-F947-A58769CF2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8D768A-3759-9391-9A76-F2652E0D6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20CDBD-5B6B-8B7E-77CB-9E623AADF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2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F264C8-A5F5-4FD4-4C63-E46D16AC3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66F6DB-480D-958E-D806-C80EC8304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B3D677-F24A-7F55-AB69-E6C6385DE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5F16EB-4753-7086-F554-8DE728B38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2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DB01E5-F417-4B7B-C43D-ED1BAFD73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A22281-EFAE-2AFA-795B-5E7E2DA6C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846783-7B89-F08D-64E8-0EA962F04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6BB73C-25AE-AACD-CDC7-75AE08912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2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BEA5A5-8BD8-C622-0166-DC8478B44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36E298-105C-1FC6-B264-A22FE5694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FD1602-E3A3-B9B1-D3E1-AF3F8E7B0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2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6077FC-46E0-3A4A-3790-CD08BFEB3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2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51ADBE-0CF9-08E1-DAC3-A7EA67E02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2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191945-F37C-39B2-1494-22ECC7776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2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B05E61-D9BC-3136-EBEC-3F231D83F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2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1CE04A-5199-1193-1787-71D47AEAD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2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5E0FDE-DA07-5D78-02F7-263D4FB81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2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6DC576-B05B-4802-16C4-A391DB470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2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863670-DCBD-5CB0-DBAC-6BAFCF4F9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2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4ADF7E-7CE3-F362-474E-BB37568D7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2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6288B7-F792-5A74-93DB-CA04E1A1C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2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B9D8CC-6EB4-B2F6-47A8-9F8F3DD91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2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691675-21D9-E459-2B6A-F226B8838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2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03F3F2-2608-56B3-B131-89DF3198C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2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D060A5-8436-1B64-42F6-AE6C27F14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3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E053B5-89B9-7205-E221-C93E3A7DD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3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41F466-A48F-319A-B93D-AA7B4C39A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3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9EABAB-EF1A-B189-1017-46F9520A3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3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1953F3-92E2-E596-7A86-1BD3A2ED8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3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B0491D-1154-451A-C8F9-E8659505A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3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3B8E76-7CB3-AC63-9F15-8B8F73C74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3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E0C80A-C2EE-C74A-7BA2-7D797D8AA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3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33B6E7-FA0F-762D-E02F-09E5C0F4D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3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4E1390-C4BB-12BF-0B10-2BAE23F67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3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76BF37-6D11-B8FC-3B0B-4C82BE975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30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3E509C-5DB6-24ED-F489-F526EA083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3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AAC9E3-42D3-A3B4-38CD-3B2A27CCA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614388-9985-EE87-5F26-8655BE4D2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FA576D-ED20-835F-E6BB-C1F6B656D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BC077F-E5DE-B167-79B0-EDD4CD889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3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456231-3506-47BA-EB81-6E03E2DF4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5DEDC7-3A64-F1D1-76A9-83DDB09E3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7EDFA1-2071-DB93-25E3-0924CD033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10C38F-9803-1EDC-3EDB-B5FABBE2F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152400</xdr:rowOff>
    </xdr:from>
    <xdr:to>
      <xdr:col>5</xdr:col>
      <xdr:colOff>160020</xdr:colOff>
      <xdr:row>22</xdr:row>
      <xdr:rowOff>144780</xdr:rowOff>
    </xdr:to>
    <xdr:pic>
      <xdr:nvPicPr>
        <xdr:cNvPr id="2623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248A3E-672F-D8F4-D229-C62B2D186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23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3D4A09-6BAE-8184-ED73-47275CB10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23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C580E7-7A5B-7891-F775-C03CEAA08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23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77F766-654B-0F77-AAA5-7D4B0A660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152400</xdr:rowOff>
    </xdr:from>
    <xdr:to>
      <xdr:col>5</xdr:col>
      <xdr:colOff>160020</xdr:colOff>
      <xdr:row>22</xdr:row>
      <xdr:rowOff>144780</xdr:rowOff>
    </xdr:to>
    <xdr:pic>
      <xdr:nvPicPr>
        <xdr:cNvPr id="2623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C18C01-21E8-BF05-586C-9CC61BF41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23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143F3D-4B6B-CC50-98E2-128D6C314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23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23DBE4-594C-662D-79D7-078909853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23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998EE9-9F59-A5F1-ED80-FBB043BC9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3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4AAE8D-D887-5AD4-D807-07707EBC4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590816-FE41-E850-EF49-D9357B885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9D1F47-AA39-3F6A-6725-9F24C4DC3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705E43-F96C-1878-CDF8-486C7D526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3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567914-1FEA-F3D6-592C-4888D4980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21177F-7FAE-E84F-658C-B69BD135C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FB2601-567B-26FC-FC2A-E52E6F9D3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3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78582E-04A1-2BC6-633A-774A85101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3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D90845-8874-3A82-CBDA-C50377BFE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3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8E04ED-FE80-DAAD-CCAE-291CD2988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3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4D70AC-E5A3-85B7-9932-A0CE6B6F6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3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E8DB5C-059C-9F6A-166A-EB0DB0824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3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212361-5FEF-FB39-5BE8-7D3298A47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3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DAE5B7-3074-D0B1-1F8C-7D4E7EC7E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3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CBA8F5-7773-A74A-A911-541EE6972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3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03E33A-F33E-4ABA-FB9B-8E3BCDD57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3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E37B16-C1C6-2CF6-D622-365F40346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9A2FAC-6FCB-8FF0-1A1A-C2ACD83ED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9FA4C2-7D36-6E5D-BE07-769685695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CD3EAD-C3E3-7364-9E0E-079A45517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3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58B30D-ED9F-1DBE-2917-7A30FBDB0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5BAF80-B1AD-FD18-9491-79446C781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96E299-31F4-DEA8-0EB7-FC2CB4529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CA2F6B-F094-5EBF-878C-8B318DD1C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3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70CD6D-1E4F-F8BA-98D7-BE9C7454E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EA8DDC-70EB-3D6C-567B-E64A3AD09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F4FB85-87E3-BA3F-39FF-F3D1D3B8A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9CE069-FB16-022B-C523-61AFCD3A4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3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84F5A7-99DD-6828-F4F9-627BA9EFE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B3D60B-A58C-AE25-3421-E597D6AD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1100B4-8EFE-0A87-F36C-AD43C500F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F14764-EBCD-FAEE-ED43-C6EBAC121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3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A96924-5E35-01E6-D59B-0213BB110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6BB329-F47B-373E-B7B5-8B47EA366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3DB96C-747B-7E5F-D181-A29FF7B02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9DAD39-B153-A227-80DE-2225EC4D7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3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B2A2BB-0471-9279-4A29-4F1E1D3C3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740F04-E5FA-BB61-6703-18A09D41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414DAA-ACE3-CE11-839B-97FC835EC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679C41-B974-804E-5978-357580168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3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54E855-9FB5-86F3-E61F-1A51D2D94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D7267E-923E-0DAE-C8AA-037B3CD93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C222C-91C5-DE6A-058C-DC66B59E0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A05003-C8AE-B2BF-8604-14F5E522C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3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59670A-0108-E71C-C565-B2B2B8178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818C13-2B24-EC48-DB3C-E059973BC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C75ECC-8E63-39FE-004B-CEDD5EC15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3028E7-C108-511C-8705-32096BC7E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3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90E226-B5C4-6AEC-D52F-31C8AD1DF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0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46F89B-33F9-F0C9-7B27-D03F4A0CE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AB4E6F-811E-4902-7FD0-581C39D7D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7CF643-8654-2E30-5D94-9254469B2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3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3061DF-C919-719E-ED2F-F947A47F3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C0C7B2-ED1D-196C-9A00-BF5DE151B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D81A63-38C3-04E8-59A9-470A7D319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170652-E053-AE1F-3B2C-C3BB48060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D6A550-37A5-36DA-9119-32787C242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6AA5A7-D335-5261-A763-7B1582132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8146CA-4823-D714-4274-90CC053FE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4CAB9B-2CC1-B1EB-988F-5D95EE7BD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62ABD2-A59F-C832-D52D-768D1DA33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018E8E-824A-2121-52D9-6DB63C661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6440FE-1DE3-543F-97C0-3D1D15AEF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52479B-BEC7-CAE1-372D-1EF2582A1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23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948CFD-CEE1-2DDD-AEAC-86201C570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F511DA-E1CE-9C7E-B35D-845E82EBB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375189-579B-1AB6-8096-25E371090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E72A39-EDDD-7FDA-CEEB-8B21BBF18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23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9CF463-37E4-BBF5-A62F-A994838BE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F9ACE8-FCD1-06D5-F790-F47A11A33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96F7A2-D631-2D7E-6115-338609CE1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2F0102-CD38-DA76-D17D-65BB09584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B79E28-5D46-C1B7-1000-4EF44F338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40C734-F177-3043-300D-3D6213A2F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C0DFA5-444A-177D-6F88-D5298F569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BF13E0-D50B-D5D6-1645-663525310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A51A3E-5DE4-D957-1832-101ACC147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7109C9-392E-D937-7736-32BDF7112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2FF677-60C0-F0D2-C480-12CDEB7BB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B3197E-915F-4E6C-043C-D4E2F2C0D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3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1B847A-C5F4-CC58-EB79-CA6207ADF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3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41BF40-62CF-0C9E-1266-55DA2C5C6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3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8AD299-1206-FCF4-7AF5-D49AD24FC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3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4FA824-4E24-D745-13C0-4120D3791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3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4ABE2F-6A23-E0D6-8843-6B6432A08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3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FF9B29-228C-C5D6-05D9-8B0094377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3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8D31CB-C060-E5DC-E793-FAE597D06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3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71142C-5F91-F84B-E72E-4D886112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3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7A3D42-C661-8CBC-BDB4-F550155F7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4FE9F7-5E05-E917-E5C7-2617291DE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135F73-75F7-DB4A-8888-2DF6E754B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EAEDA8-5E1F-D518-B4B6-6142D2326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3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AE60F4-230D-256B-8323-F7E156280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B991C0-54EE-2B1C-DC0E-C7B199428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2AD1B1-6F32-4F8C-E9C8-9DF1EA84F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538E1F-0029-5419-035F-C6F7626AA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3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31DE76-5A70-5D43-DC1B-42D2BC4C0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BC64B7-9B30-4F53-852B-67E4B76DA9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C315B3-4A29-7F61-0BBD-AFA2B0CBA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C906C9-4C48-A8A2-0CD8-4CB0D6762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3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166922-BF7A-BCC4-5F5B-B3781AF69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7D28D1-5CCC-AF88-AA6E-87BFF2A21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949101-FCA1-C270-4E92-997F3AD6D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3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7C3BC6-B6DA-CEA5-BC7C-07F865247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3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80935D-3E22-C1E3-DC6C-6668B3110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3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3FA7A2-599E-1459-EE54-D1AF24640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3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8BAB02-9EB1-EDED-F4B2-2F3A65A9B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3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7C3DC6-5B58-9947-4ADF-AF8F8600F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3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246756-C9B4-3F91-1184-3E2B101BD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3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189D19-9545-9EB0-2A92-732F1E254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3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33CE21-D47D-7B1E-1243-964255671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3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9859F1-E9B8-5D00-8A82-12F0236F1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3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BB5914-DCF3-8D28-3982-A98058F81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3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789778-C805-A5A3-F5CE-9D0179BAD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3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5774C0-B076-D734-1373-D37FBD3B17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3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3018CD-B6FA-EE69-3CAD-D5E96E929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3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A047DE-D187-B670-EAF3-D050C48AA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3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85E637-669C-C508-9FEA-D26C4F90E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3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078BC5-9871-21F3-9FE5-AE5338011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3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26ECC9-DFF2-F2EA-B215-1C399AB05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3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E62FBD-DEB8-B58E-26A5-3F417FE3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31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9A783C-063F-C57D-0000-5F48E0AAA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3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DB5809-1A0D-0D3F-D0D0-80842425F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3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D903C6-DCBA-33C9-4169-8833E03F3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23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83B956-0103-9C62-EBA6-50864677B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3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149999-FF6E-D0BE-59B9-7D5176576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3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248B04-3819-885B-5581-0D53C153C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23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9110FD-7969-E92D-090F-83BA6EB03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3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37E295-0A48-44B8-385C-2F14C429C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8DC28A-C617-7329-9627-A49DCF0B2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71B8B8-963A-1D0A-55AC-DFC4670F0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A76E49-0E54-EB97-9B9E-03265510A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3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5D4C35-8B0C-527D-CEAA-3A5709F35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90B899-9070-0FC1-0095-46373E00F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305CB9-9783-F019-4802-6A4E0D5E1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25CB63-7623-3939-41E3-4EB0F46A9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23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C0EA06-A8B8-194D-0330-BBC754FA5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3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CED783-03C4-B38F-AF9D-5FAABE45B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3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48E0D3-F35F-55C4-8825-40243E830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3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C5ECCE-FAB1-3509-F53E-91896CD9D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23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4D3A2D-0731-C686-6BCA-57E26DB82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3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A28537-3393-90D7-2DE3-EAD4CC8E4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3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C91432-1C30-430D-E01D-34B806D4B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23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2AC870-DB3A-8C0E-B298-5D2B6061D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3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E5048D-6670-F818-84A7-25CD6560C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6FBE43-335E-F966-8B69-2BBB6AF69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764D0A-FEFE-1276-1A97-8A222E35A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0505FA-7BD7-4356-7AB9-03F1700CC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23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741277-80AB-226B-AA9B-00844B0DB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C77270-523D-954A-235D-A22AF50D1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D01DAF-3E2B-BA0A-8D19-3B81ACA3F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23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C56D91-F9E1-7390-A06F-A58812D95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3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CF7542-986A-87AC-1F32-C7E332F50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55F215-D6A4-5A64-DD6A-FDB1873EA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85612F-F696-93B5-E90A-083AFF1A3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1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35848E-5278-8598-601F-5ACE5186B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31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2E2BD6-BE81-E40B-3E1F-02A827AF2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1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0F3506-E5B9-42C4-88A9-75BD859D3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1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BE2AA8-54B7-2DBE-7347-422068202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31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E5DCCF-7937-8DB3-FBB2-49C5791DA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31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B58072-97C7-A1D0-5B1E-93907DE50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0EBFA6-B72B-5FBC-836C-16A8B6BC2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EE278F-A5A2-F103-73BB-E6DAC8CFBB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D738AF-D9E7-F869-CCE7-21ABDBBB7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31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9A16E7-C96A-7FD1-3BBD-C512A734A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019F2A-283D-B7EE-69C3-D53A071A3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58779E-D929-67CC-D930-33DF9A4FE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F04F2D-BB8B-9CD3-A073-66215921F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31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F1E6A1-A274-5CB9-CEE2-E808E170D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03A5E9-E5CF-6E93-6E36-E5632F61A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3F5D71-0D65-A3AB-26AC-AEF272E6E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1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A339D7-445F-E93C-F087-3A9A4B69E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31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F2BB9A-4383-4D11-0CA5-11E0C6602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38A238-5D69-3142-386B-021D19286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B15FD2-C533-8CAA-C2D5-6B0B5B7EC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3210DF-51F3-4C54-E06E-F4E08F4DA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32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F8CA63-01C2-498A-0570-BDEB0D6AF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877DF6-7ADD-F72D-E485-5EB6E659A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D51CED-8758-2B55-DFAC-D831607C3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6D7615-51F1-3C98-1D22-2ED6B82D0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32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A769BD-F449-22F3-7486-4D29A9ABD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C922D8-0829-DFFB-1227-4A2EA79F5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FDAD9B-6FA2-4D7F-9C36-747D46F4A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32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1AF83A-DDB4-CF56-EDA0-7F37C4398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32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6A2E4D-1667-37B8-5E79-E7100690B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D2BE37-0B3B-F0FD-CD96-8F2CC5490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3FE130-09CA-540E-7E14-C87679CEC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72B564-400B-9676-C16C-D811BF6FF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32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DF7766-264C-0389-5ACC-C3C601F9B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6F1FB7-FCCF-144C-650A-F7B2B2C53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7700FD-3ACB-1D8D-4AF0-2E11331A9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74E118-9C38-D3AD-8FF1-5256C8ADA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32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110290-1528-9FB8-8F27-624C17C8D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3B38CC-7CDD-1BAC-E05E-A308FED19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51C3D2-36FA-ADA3-C244-71D54A4A2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4D92D6-6EF4-576F-3146-23BE073E1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32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571401-C4C8-39E2-7A41-C4F7D41B2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CC9AA0-9FDB-4209-373E-E6FE3F0BF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84D868-8606-BF8B-DE0B-043BBF642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E7B2F1-40D2-DCEF-8985-898CA8D17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32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7C12C2-3FE4-6D5A-5CA1-4A05AC6BD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E33C61-EFFD-8BA2-DB29-36B2FFED8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9D90E9-521C-A52A-B39B-78C09D97E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9C953F-AA11-CF3D-C08F-8242BF72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32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82CCF8-34FC-6680-BACE-E6B5352BC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2D57C7-EFE5-4C1A-8088-1F06C1AC7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A6F1B4-3291-0AE6-6D78-1E3503CF0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32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1B2531-CF7B-72DA-C66C-92FF476B9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32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0AD205-1005-0165-847D-8C038D706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AA3C44-F6E9-F723-9DB2-5EEEAA17B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C303A7-1615-BA3A-A253-89E294F79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92ACBD-7FE6-8EBC-3118-37E23EFF1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32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280803-5DE2-24F5-7B19-ED3C72903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CAA00C-68D9-4A81-849B-422CCFC05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516A5A-D9EA-442A-9B0C-B61130F91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29E35F-C7FF-81D5-FBF9-F45CCA1D6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32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CB06ED-7D91-0BF2-78F3-C50AFEAC6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05765C-462C-F879-0BC6-F5F65FD33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E116A8-5640-7549-87E6-41401DFA8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B0BED8-6DF2-06BA-D869-8EA266076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32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1A073C-A084-E6B7-4691-2DA68C127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0A5627-5CDD-D657-04A1-33CA636A3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2DFA4D-E5D6-B0E3-F7B4-7FCC4A553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B1CBC7-2E33-5856-9B25-16CC2CE02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32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572A8D-E9E3-B1E0-0064-CC222D80C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91C72D-3623-D4E1-89DD-3E16F3F23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345D26-17F0-74B5-2997-73ADDFE26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E346A5-7C44-3C00-839F-C053DA6AE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32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1B34EA-0A60-2384-D6FA-C8008A1FB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9264EC-6D2B-BFD2-898D-1AE508F7D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1411D9-D0B6-8478-707C-7FE25A043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32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B3B203-0C39-7E26-076A-B40842A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2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E7E162-5437-2BE7-2A7D-81535C1D8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D90763-2162-5B80-979B-2658ACF44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BF2E79-1D9A-5CAD-934D-CAC0250E2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D263C6-ABEB-3DB9-8C05-A8BE8CE26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2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534DD7-EE6F-56FA-7A92-A431417FA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B2DAD3-9300-8E5E-91E6-18BD11AA2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DA8419-F13B-3BE1-99CF-24E0E5031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03042C-02E2-022F-5846-734DCC911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2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C39A21-D30E-D13D-BE60-DEBC3B554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22A281-222F-3274-0A2A-1C15D6BBC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E06E9A-ED73-0823-52A7-182943CC2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38A202-6104-2733-9291-C895A185D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2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6C159A-1520-FF76-16FC-55BF3BA93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0F1628-E158-ED97-A81E-D20F9EDA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370EC4-F3E5-2748-04EE-8545DD20E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413EC3-DCCF-E18C-D917-CD085DC20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2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6A8871-C51F-C5F6-EAB2-217FFB1BC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3A5A17-76BA-F456-F4FE-E31992DC3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C47F0C-05E5-5948-2802-6DA8B7282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D8F362-00FE-B095-7B2A-02C6C1851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32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3014C6-35AE-A64F-E3D4-E7D370B65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8D9C2D-C692-CCC9-C4C7-1015609A5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5CCE8F-51DC-8D08-B2C1-D88BA7AF3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32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AF0A82-9052-FDD3-E7FB-2A1719AEE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232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D784D6-287D-6DF3-39B2-8E2422385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23016F-27E5-ACE9-6518-1C5D311B5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E60FA6-E58D-0A12-630A-A596EF9D9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C50EBC-C80C-DD75-03DD-CAAC25009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232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929FB4-119E-5B65-080F-6D0FF43C6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991A81-9631-B12A-497B-0C52B7062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3499B8-58F4-700A-61F0-CFE164133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8B266E-027F-534D-42B0-71F524820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232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AEE866-B74A-F02B-E185-2395E9AC2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DBE83B-1393-E3CC-2BDA-956FE53F8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917A6B-33AB-E6CE-1E7F-CF0A6F607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4CDD0A-DFFD-EE51-5E3D-26F2C0621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232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74C335-3F23-01CD-51E0-AF7441862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FEF260-2649-DD82-CB97-2663AF0AF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D0326B-548B-08D2-17AD-8E8A13E21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2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9F535F-867F-1ABA-3364-591290A60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232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95E6F0-9CC3-7EA5-627A-61E4B6A78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3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EF4133-98C6-D9FC-BABB-7D51EE0B75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3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116200-B844-9839-A396-F2DD942A7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3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66385F-881C-A2F4-312A-EEE4DB615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233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ADCD8D-C44B-4FAD-97C0-8ECA3C232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3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ABA54F-F79F-54ED-58CF-41F70A0B8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3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E104CD-4B38-DD76-453F-60CCF27A9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233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D0AA67-37ED-B048-87A4-FB5B6914C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1</xdr:col>
      <xdr:colOff>407670</xdr:colOff>
      <xdr:row>2</xdr:row>
      <xdr:rowOff>66675</xdr:rowOff>
    </xdr:from>
    <xdr:to>
      <xdr:col>1</xdr:col>
      <xdr:colOff>1865046</xdr:colOff>
      <xdr:row>4</xdr:row>
      <xdr:rowOff>238125</xdr:rowOff>
    </xdr:to>
    <xdr:sp macro="" textlink="">
      <xdr:nvSpPr>
        <xdr:cNvPr id="357" name="356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E465A7B-B71D-F6F5-6965-65D327B964D3}"/>
            </a:ext>
          </a:extLst>
        </xdr:cNvPr>
        <xdr:cNvSpPr/>
      </xdr:nvSpPr>
      <xdr:spPr>
        <a:xfrm>
          <a:off x="504825" y="66675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33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6653B8-5667-2624-BF49-905C7A0C1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33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17C387-1FA9-F54E-40A0-CEB40B3CD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33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BC9E08-1556-F008-8128-104818847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33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A670B8-1886-0C2C-FAD5-AD25D22F8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33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916C42-81B9-4E21-A739-1EDFFB677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33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8BB66C-A7CD-F679-2B06-255A70CB9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33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3EA6E1-423D-51F9-5949-A528115EC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33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95668F-2961-804E-7FF4-82FCF52AC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33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FE2C92-E8AC-DE2E-1D07-4AF81E14C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CD6916-582A-D335-2B55-72770E7EF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134232-94C0-7E73-C048-5ABBC0877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528BA7-8019-C929-9CF3-F84D29F34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33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F7057A-3C56-3B1D-83B2-3E4C0F086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C0D79F-4373-E293-FC6B-FE054A842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C7699A-83C1-4DF6-C070-C9325045E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45AF37-7E93-7CBA-1897-25E04D572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3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01E7DE-6EC4-CA1F-B34B-4AFE6B74F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3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6017E0-ED5B-F769-07D0-AA32B557E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3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F6FE70-D7B3-972C-7815-991029BA4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3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F12CCF-20B5-3C05-D9DA-DD96708CA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3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BC3943-72C6-E2E2-11EF-A7AAFD33D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3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613A22-9008-81F7-4AC1-FE3F072AD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3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AF62CC-B820-6415-F14C-7115003AF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3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BDDE41-CCD8-FD4B-D474-A56DEE4D6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3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6D1720-458A-E384-5E2D-2ECBCBBCC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EFDBB9-33B4-98A6-FEC8-213BF6413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C3A36D-BFC9-25C1-74D1-FCE38D8F73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166378-B7D5-848F-D08D-F06ACEE0B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3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7358A6-6BAD-5AD7-1E95-E5712932C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8BA11C-7BFE-6403-2B8D-34FA18459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21F523-AB78-5E89-B93F-1A3EAD6E7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AA3433-569B-38D1-A3EF-46E1B8F5A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33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BAB7F4-D0CE-A37E-49AC-78ED11F68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86FD4A-1A4D-41E2-20F4-EC9B7DDFB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358CD0-A5C7-7A3D-A75C-106CEBDB4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7F1F3D-38B6-2B7D-C50F-CCAAECCF2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3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F5B9A0-783A-BBA3-F124-1C5BEB7B0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0A05D1-9F60-AE64-8E4C-C0B30C8B0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842D27-9531-EA80-25A7-1D6E0B7EF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7AE711-3085-E7C8-48EB-A02F43129F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3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3CA81A-E631-B82A-E4AA-01370F3F3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DC2873-27CC-C75F-2E0B-5B5D2ADEC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A20B96-38A0-6037-BD5A-2EF96AD0D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86C9D8-8F74-C440-3C1E-B598061C2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33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36036B-10A0-57AC-4989-6DF615A53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E65A75-80D5-A0C1-B08D-65D6914F4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ABE675-EF09-17F8-9F92-8A4E76AB36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3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AB10E5-23C3-EFD5-6192-3D6135153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23</xdr:row>
      <xdr:rowOff>144780</xdr:rowOff>
    </xdr:from>
    <xdr:to>
      <xdr:col>5</xdr:col>
      <xdr:colOff>160020</xdr:colOff>
      <xdr:row>24</xdr:row>
      <xdr:rowOff>144780</xdr:rowOff>
    </xdr:to>
    <xdr:pic>
      <xdr:nvPicPr>
        <xdr:cNvPr id="2623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E40F0F-C68E-FFE5-B6E0-07CAC153A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23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433058-C13D-B2F1-D75D-E1CCD3061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23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BA382A-2449-04BD-2689-4E39646DD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23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9392EC-0C89-1EE3-D0D2-D68F10489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23</xdr:row>
      <xdr:rowOff>144780</xdr:rowOff>
    </xdr:from>
    <xdr:to>
      <xdr:col>5</xdr:col>
      <xdr:colOff>160020</xdr:colOff>
      <xdr:row>24</xdr:row>
      <xdr:rowOff>144780</xdr:rowOff>
    </xdr:to>
    <xdr:pic>
      <xdr:nvPicPr>
        <xdr:cNvPr id="2623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05981A-FB8D-CCA9-64B4-F4681FEDF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23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CDBDA8-41B3-7EDE-C674-697734002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23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EA2A55-C33E-A3B5-B14F-8CBF5370A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23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DA2C7F-972B-8B0E-A711-BE16BC5A9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23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220428-4042-FACC-0C02-B40E80EAE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06A3C4-8C9B-E0C3-CFE3-BC8303B29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4B2747-890B-ABA1-1515-A4F9D9501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83C7C5-6337-DC0C-5C72-AC818B7EE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23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829D27-5097-A428-C1F1-07E9D97B6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9C0D57-19C1-6379-F5E9-1AD44EBAB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D72314-30B6-B871-905E-247E64919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DFFE1C-4165-B310-6E77-5F20FCAAA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23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BB4488-0D44-41B6-E531-3ED7DCC5F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23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9D7163-DCD6-9AC2-C4C2-06F8627E5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23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6C20FB-15F8-89E2-4EEA-1BB190097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23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658A00-5559-8E96-A674-F4B76171A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23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671EBF-E420-E1A2-46F9-F92AD93FB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23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114537-13D2-B2BD-B1F8-85A43CE95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23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496689-AEC6-6C3A-951D-85FE03ED8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23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7C53C0-9C7B-A91B-78DB-58D82712A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23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505521-9F36-FDA8-899A-55799A8D7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CC03E9-6CB8-7FEE-CBBE-8DE4322B8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AE300E-E957-E41A-D3C6-14FD9AD3C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D61836-F194-8015-23D9-D38B311BD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23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725F77-7ED9-0128-D32C-E4E82E784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6D7096-A7B4-5892-3D71-3C3E3F505B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FF5AC2-EBBA-C70A-609A-974890CB6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0AC42A-8134-B43F-CA6B-3D931EA80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23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94DD56-CFEF-C631-44F6-B460E5FE8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65D107-C715-5210-BE51-CB402C04C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F42B29-5C44-29EB-B3C3-95BE931E4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1473AC-29E9-B473-D855-CC7B48755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23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9AAC21-728B-D3DE-72A4-54803975D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82D0BB-1F13-0A73-5DF5-CD529FA86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17B3E4-EABB-7432-E91E-DB54B14DF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C1FB04-F9B8-2D89-FAC6-E243957C3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23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D37386-A1E4-5137-AA72-547092C6E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3649A1-FA05-B16F-D6FD-9B8E1F2AA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1AC547-AC5C-8AEF-4F62-071EFFC75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AD21E7-176F-88B7-4101-D2F098C8E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23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0FAD71-7D24-1CA8-FCC8-6BB48F2E2D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08A56B-8A9B-25C6-70F3-96146C6BB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357770-F341-D24E-7515-F180B73FB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23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1D93C9-9356-6994-6E81-4E225470B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25</xdr:row>
      <xdr:rowOff>152400</xdr:rowOff>
    </xdr:from>
    <xdr:to>
      <xdr:col>5</xdr:col>
      <xdr:colOff>160020</xdr:colOff>
      <xdr:row>26</xdr:row>
      <xdr:rowOff>144780</xdr:rowOff>
    </xdr:to>
    <xdr:pic>
      <xdr:nvPicPr>
        <xdr:cNvPr id="2623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23B5A3-AD7E-0D0A-5F6D-2C522F88A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26</xdr:row>
      <xdr:rowOff>152400</xdr:rowOff>
    </xdr:from>
    <xdr:to>
      <xdr:col>5</xdr:col>
      <xdr:colOff>160020</xdr:colOff>
      <xdr:row>27</xdr:row>
      <xdr:rowOff>144780</xdr:rowOff>
    </xdr:to>
    <xdr:pic>
      <xdr:nvPicPr>
        <xdr:cNvPr id="2623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CFE820-7F11-7D9C-AA1E-DF34DF29D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26</xdr:row>
      <xdr:rowOff>152400</xdr:rowOff>
    </xdr:from>
    <xdr:to>
      <xdr:col>5</xdr:col>
      <xdr:colOff>160020</xdr:colOff>
      <xdr:row>27</xdr:row>
      <xdr:rowOff>144780</xdr:rowOff>
    </xdr:to>
    <xdr:pic>
      <xdr:nvPicPr>
        <xdr:cNvPr id="2623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921307-1D8A-0BC1-F24E-F8B4E6FD6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26</xdr:row>
      <xdr:rowOff>152400</xdr:rowOff>
    </xdr:from>
    <xdr:to>
      <xdr:col>5</xdr:col>
      <xdr:colOff>160020</xdr:colOff>
      <xdr:row>27</xdr:row>
      <xdr:rowOff>144780</xdr:rowOff>
    </xdr:to>
    <xdr:pic>
      <xdr:nvPicPr>
        <xdr:cNvPr id="2623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5A6C87-5431-F861-70BB-ED456EF8DC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25</xdr:row>
      <xdr:rowOff>152400</xdr:rowOff>
    </xdr:from>
    <xdr:to>
      <xdr:col>5</xdr:col>
      <xdr:colOff>160020</xdr:colOff>
      <xdr:row>26</xdr:row>
      <xdr:rowOff>144780</xdr:rowOff>
    </xdr:to>
    <xdr:pic>
      <xdr:nvPicPr>
        <xdr:cNvPr id="2623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0D0BFC-1972-CE98-108C-BAB94ED45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26</xdr:row>
      <xdr:rowOff>152400</xdr:rowOff>
    </xdr:from>
    <xdr:to>
      <xdr:col>5</xdr:col>
      <xdr:colOff>160020</xdr:colOff>
      <xdr:row>27</xdr:row>
      <xdr:rowOff>144780</xdr:rowOff>
    </xdr:to>
    <xdr:pic>
      <xdr:nvPicPr>
        <xdr:cNvPr id="2623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906590-8464-A457-36FF-563A5CD8A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26</xdr:row>
      <xdr:rowOff>152400</xdr:rowOff>
    </xdr:from>
    <xdr:to>
      <xdr:col>5</xdr:col>
      <xdr:colOff>160020</xdr:colOff>
      <xdr:row>27</xdr:row>
      <xdr:rowOff>144780</xdr:rowOff>
    </xdr:to>
    <xdr:pic>
      <xdr:nvPicPr>
        <xdr:cNvPr id="2623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6624DA-A9E9-3072-9523-A60522C0B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26</xdr:row>
      <xdr:rowOff>152400</xdr:rowOff>
    </xdr:from>
    <xdr:to>
      <xdr:col>5</xdr:col>
      <xdr:colOff>160020</xdr:colOff>
      <xdr:row>27</xdr:row>
      <xdr:rowOff>144780</xdr:rowOff>
    </xdr:to>
    <xdr:pic>
      <xdr:nvPicPr>
        <xdr:cNvPr id="2623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06058-AF69-22EF-1C4A-E82AF0C74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25</xdr:row>
      <xdr:rowOff>152400</xdr:rowOff>
    </xdr:from>
    <xdr:to>
      <xdr:col>7</xdr:col>
      <xdr:colOff>160020</xdr:colOff>
      <xdr:row>26</xdr:row>
      <xdr:rowOff>144780</xdr:rowOff>
    </xdr:to>
    <xdr:pic>
      <xdr:nvPicPr>
        <xdr:cNvPr id="2623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9C3F24-B018-0F84-002C-4C33041C7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15C8C4-3571-30AD-5489-32A85BA11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66DAF6-E05A-FB83-8856-6DE7B98D6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EEF2C5-7CE8-0BFD-7D18-D8F342091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25</xdr:row>
      <xdr:rowOff>152400</xdr:rowOff>
    </xdr:from>
    <xdr:to>
      <xdr:col>7</xdr:col>
      <xdr:colOff>160020</xdr:colOff>
      <xdr:row>26</xdr:row>
      <xdr:rowOff>144780</xdr:rowOff>
    </xdr:to>
    <xdr:pic>
      <xdr:nvPicPr>
        <xdr:cNvPr id="2623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16572B-1EA7-3FF3-B19D-38668B460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6330BB-9196-30E8-C6A3-6C662F476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DD6A80-3278-2265-30D1-846773FCD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01380B-2D8C-539D-BA90-88A9ADD1B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23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0209D1-061B-E98B-E57F-A90B96B0E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23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F8FA57-9F4B-B6C0-0C56-49C787AFD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23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C5BD73-28D8-B2A0-B73F-742717441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23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B645CC-7EEA-01E1-10AC-016EEC804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23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D20ECC-5675-44BF-2BF9-F39458098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23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33B0BE-26B8-E557-0C47-5451EAFE0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23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DA9FB2-08A9-6C04-EFE3-5D7539D50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23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8B97CE-5B5F-9735-A5FE-EDC5EBC8F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25</xdr:row>
      <xdr:rowOff>152400</xdr:rowOff>
    </xdr:from>
    <xdr:to>
      <xdr:col>7</xdr:col>
      <xdr:colOff>160020</xdr:colOff>
      <xdr:row>26</xdr:row>
      <xdr:rowOff>144780</xdr:rowOff>
    </xdr:to>
    <xdr:pic>
      <xdr:nvPicPr>
        <xdr:cNvPr id="2623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0631D5-BA74-7085-1749-0930E373E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AA254D-322B-4654-E92E-F7A9464EB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D42D17-16F4-FC73-209B-777451788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B6B6EE-ADD3-B2C9-85EF-B33622187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25</xdr:row>
      <xdr:rowOff>152400</xdr:rowOff>
    </xdr:from>
    <xdr:to>
      <xdr:col>7</xdr:col>
      <xdr:colOff>160020</xdr:colOff>
      <xdr:row>26</xdr:row>
      <xdr:rowOff>144780</xdr:rowOff>
    </xdr:to>
    <xdr:pic>
      <xdr:nvPicPr>
        <xdr:cNvPr id="2623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764141-44CA-745B-EBCB-FC2EE3F91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6300FB-5074-5850-72DB-6157D996B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28C900-D459-E4AD-A3C9-0A7A9E91F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1E84CC-91FD-6F29-1F66-A053B899D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25</xdr:row>
      <xdr:rowOff>152400</xdr:rowOff>
    </xdr:from>
    <xdr:to>
      <xdr:col>7</xdr:col>
      <xdr:colOff>160020</xdr:colOff>
      <xdr:row>26</xdr:row>
      <xdr:rowOff>144780</xdr:rowOff>
    </xdr:to>
    <xdr:pic>
      <xdr:nvPicPr>
        <xdr:cNvPr id="2623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88F312-CC10-8622-0E37-2D7025286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547CD0-2080-DECA-35C9-7FAABADC4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D435F8-5A28-929A-9CDF-6EDC295285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AC2990-E199-267F-845A-1BEFED307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25</xdr:row>
      <xdr:rowOff>152400</xdr:rowOff>
    </xdr:from>
    <xdr:to>
      <xdr:col>7</xdr:col>
      <xdr:colOff>160020</xdr:colOff>
      <xdr:row>26</xdr:row>
      <xdr:rowOff>144780</xdr:rowOff>
    </xdr:to>
    <xdr:pic>
      <xdr:nvPicPr>
        <xdr:cNvPr id="26234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7948F4-2D31-3ACC-C5E4-D6578E2DF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14BEB5-3879-2901-8A05-B4F1452C6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03AD72-E1F1-332E-554F-5C388B0A8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E39E42-B740-0415-85D3-62CF958C7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25</xdr:row>
      <xdr:rowOff>152400</xdr:rowOff>
    </xdr:from>
    <xdr:to>
      <xdr:col>7</xdr:col>
      <xdr:colOff>160020</xdr:colOff>
      <xdr:row>26</xdr:row>
      <xdr:rowOff>144780</xdr:rowOff>
    </xdr:to>
    <xdr:pic>
      <xdr:nvPicPr>
        <xdr:cNvPr id="26234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666D20-9552-012E-629E-9BE3C46B0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34C1D4-E1D1-074B-F2FD-E3610FBF8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EE88D5-1CD7-DE72-A1F5-F99281BF6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1C609B-F28A-E43D-8A57-524B181E0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25</xdr:row>
      <xdr:rowOff>152400</xdr:rowOff>
    </xdr:from>
    <xdr:to>
      <xdr:col>7</xdr:col>
      <xdr:colOff>160020</xdr:colOff>
      <xdr:row>26</xdr:row>
      <xdr:rowOff>144780</xdr:rowOff>
    </xdr:to>
    <xdr:pic>
      <xdr:nvPicPr>
        <xdr:cNvPr id="26234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95ED32-8573-BB0A-DCE0-E8C20A3DE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FA24D6-BA6C-81BD-B979-E39BC3F7B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2F19BF-CB0C-D172-43E4-E1070AC7E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26</xdr:row>
      <xdr:rowOff>152400</xdr:rowOff>
    </xdr:from>
    <xdr:to>
      <xdr:col>7</xdr:col>
      <xdr:colOff>160020</xdr:colOff>
      <xdr:row>27</xdr:row>
      <xdr:rowOff>144780</xdr:rowOff>
    </xdr:to>
    <xdr:pic>
      <xdr:nvPicPr>
        <xdr:cNvPr id="26234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1BC33C-ACE2-CF90-5929-B9C0757C0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27</xdr:row>
      <xdr:rowOff>152400</xdr:rowOff>
    </xdr:from>
    <xdr:to>
      <xdr:col>5</xdr:col>
      <xdr:colOff>160020</xdr:colOff>
      <xdr:row>28</xdr:row>
      <xdr:rowOff>144780</xdr:rowOff>
    </xdr:to>
    <xdr:pic>
      <xdr:nvPicPr>
        <xdr:cNvPr id="26234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F448DF-C7FC-E700-ABB8-8DB619BB6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28</xdr:row>
      <xdr:rowOff>152400</xdr:rowOff>
    </xdr:from>
    <xdr:to>
      <xdr:col>5</xdr:col>
      <xdr:colOff>160020</xdr:colOff>
      <xdr:row>30</xdr:row>
      <xdr:rowOff>137160</xdr:rowOff>
    </xdr:to>
    <xdr:pic>
      <xdr:nvPicPr>
        <xdr:cNvPr id="26234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B72BA0-FE1C-9D50-A4A5-4BC56B474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28</xdr:row>
      <xdr:rowOff>152400</xdr:rowOff>
    </xdr:from>
    <xdr:to>
      <xdr:col>5</xdr:col>
      <xdr:colOff>160020</xdr:colOff>
      <xdr:row>30</xdr:row>
      <xdr:rowOff>137160</xdr:rowOff>
    </xdr:to>
    <xdr:pic>
      <xdr:nvPicPr>
        <xdr:cNvPr id="26234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EA0405-1A98-1C77-705A-A02AE7651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28</xdr:row>
      <xdr:rowOff>152400</xdr:rowOff>
    </xdr:from>
    <xdr:to>
      <xdr:col>5</xdr:col>
      <xdr:colOff>160020</xdr:colOff>
      <xdr:row>30</xdr:row>
      <xdr:rowOff>137160</xdr:rowOff>
    </xdr:to>
    <xdr:pic>
      <xdr:nvPicPr>
        <xdr:cNvPr id="26234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14674B-FCA9-5F6C-1C86-603D97F50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27</xdr:row>
      <xdr:rowOff>152400</xdr:rowOff>
    </xdr:from>
    <xdr:to>
      <xdr:col>5</xdr:col>
      <xdr:colOff>160020</xdr:colOff>
      <xdr:row>28</xdr:row>
      <xdr:rowOff>144780</xdr:rowOff>
    </xdr:to>
    <xdr:pic>
      <xdr:nvPicPr>
        <xdr:cNvPr id="2623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C04A7D-6F30-9691-F215-2F79890BA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28</xdr:row>
      <xdr:rowOff>152400</xdr:rowOff>
    </xdr:from>
    <xdr:to>
      <xdr:col>5</xdr:col>
      <xdr:colOff>160020</xdr:colOff>
      <xdr:row>30</xdr:row>
      <xdr:rowOff>137160</xdr:rowOff>
    </xdr:to>
    <xdr:pic>
      <xdr:nvPicPr>
        <xdr:cNvPr id="2623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FD4B41-FBEB-AD91-EAF5-7CA6BC847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28</xdr:row>
      <xdr:rowOff>152400</xdr:rowOff>
    </xdr:from>
    <xdr:to>
      <xdr:col>5</xdr:col>
      <xdr:colOff>160020</xdr:colOff>
      <xdr:row>30</xdr:row>
      <xdr:rowOff>137160</xdr:rowOff>
    </xdr:to>
    <xdr:pic>
      <xdr:nvPicPr>
        <xdr:cNvPr id="2623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D87E90-EBE3-5F44-D701-6D46E3251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28</xdr:row>
      <xdr:rowOff>152400</xdr:rowOff>
    </xdr:from>
    <xdr:to>
      <xdr:col>5</xdr:col>
      <xdr:colOff>160020</xdr:colOff>
      <xdr:row>30</xdr:row>
      <xdr:rowOff>137160</xdr:rowOff>
    </xdr:to>
    <xdr:pic>
      <xdr:nvPicPr>
        <xdr:cNvPr id="2623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1BE806-2493-A575-597B-C8413461D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27</xdr:row>
      <xdr:rowOff>152400</xdr:rowOff>
    </xdr:from>
    <xdr:to>
      <xdr:col>7</xdr:col>
      <xdr:colOff>160020</xdr:colOff>
      <xdr:row>28</xdr:row>
      <xdr:rowOff>144780</xdr:rowOff>
    </xdr:to>
    <xdr:pic>
      <xdr:nvPicPr>
        <xdr:cNvPr id="2623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0538B4-AD07-307D-C844-7C29975BE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6990FC-E139-25D4-B7B1-7A9DF055C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E3A8AE-AE34-6475-BE71-2C38F29EA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D7B4E5-E630-EAB0-2E69-890FBDE4D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27</xdr:row>
      <xdr:rowOff>152400</xdr:rowOff>
    </xdr:from>
    <xdr:to>
      <xdr:col>7</xdr:col>
      <xdr:colOff>160020</xdr:colOff>
      <xdr:row>28</xdr:row>
      <xdr:rowOff>144780</xdr:rowOff>
    </xdr:to>
    <xdr:pic>
      <xdr:nvPicPr>
        <xdr:cNvPr id="2623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0F64B2-49E6-924A-BF30-9FDF834ED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EDD384-997B-71C7-03E9-F956FA34E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59B4BD-ABB2-1758-9656-D4271C578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688229-1B43-85A2-B386-E33D78AC7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23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55AF70-A1B1-C0DA-22AE-9CACF8B7C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30</xdr:row>
      <xdr:rowOff>137160</xdr:rowOff>
    </xdr:to>
    <xdr:pic>
      <xdr:nvPicPr>
        <xdr:cNvPr id="2623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B152D2-59BD-6919-B290-B48FDCD6C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30</xdr:row>
      <xdr:rowOff>137160</xdr:rowOff>
    </xdr:to>
    <xdr:pic>
      <xdr:nvPicPr>
        <xdr:cNvPr id="2623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3247A0-650F-8F80-4888-1DE72CB77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30</xdr:row>
      <xdr:rowOff>137160</xdr:rowOff>
    </xdr:to>
    <xdr:pic>
      <xdr:nvPicPr>
        <xdr:cNvPr id="2623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FB3A41-E3EE-D9B6-0F0A-849EA9694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23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206F99-A665-F05B-8FC8-BE9F16E63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30</xdr:row>
      <xdr:rowOff>137160</xdr:rowOff>
    </xdr:to>
    <xdr:pic>
      <xdr:nvPicPr>
        <xdr:cNvPr id="2623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11001B-1F30-7F74-C2E6-910A6631D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30</xdr:row>
      <xdr:rowOff>137160</xdr:rowOff>
    </xdr:to>
    <xdr:pic>
      <xdr:nvPicPr>
        <xdr:cNvPr id="2623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B26A5E-B2AB-CCEE-E60E-34B3B5683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30</xdr:row>
      <xdr:rowOff>137160</xdr:rowOff>
    </xdr:to>
    <xdr:pic>
      <xdr:nvPicPr>
        <xdr:cNvPr id="2623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EEFA2D-F174-4B84-EC7C-87D459610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27</xdr:row>
      <xdr:rowOff>152400</xdr:rowOff>
    </xdr:from>
    <xdr:to>
      <xdr:col>7</xdr:col>
      <xdr:colOff>160020</xdr:colOff>
      <xdr:row>28</xdr:row>
      <xdr:rowOff>144780</xdr:rowOff>
    </xdr:to>
    <xdr:pic>
      <xdr:nvPicPr>
        <xdr:cNvPr id="2623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59DA6F-6D34-B915-92C8-FBF026A26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179BC4-B80F-7EBF-0A7A-11D747F1F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DB0D83-E7FA-21D1-0D2C-12E37D8CF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BF025A-E179-74A2-1391-06ADAC080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27</xdr:row>
      <xdr:rowOff>152400</xdr:rowOff>
    </xdr:from>
    <xdr:to>
      <xdr:col>7</xdr:col>
      <xdr:colOff>160020</xdr:colOff>
      <xdr:row>28</xdr:row>
      <xdr:rowOff>144780</xdr:rowOff>
    </xdr:to>
    <xdr:pic>
      <xdr:nvPicPr>
        <xdr:cNvPr id="2623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B9EA4E-EC8F-1B67-AE89-790F3078E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30E1D9-39DB-F657-2A82-BF6B6FA30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D26B8D-A677-5C34-660C-156DBC38F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D911E8-DE42-A975-4634-E434213B8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27</xdr:row>
      <xdr:rowOff>152400</xdr:rowOff>
    </xdr:from>
    <xdr:to>
      <xdr:col>7</xdr:col>
      <xdr:colOff>160020</xdr:colOff>
      <xdr:row>28</xdr:row>
      <xdr:rowOff>144780</xdr:rowOff>
    </xdr:to>
    <xdr:pic>
      <xdr:nvPicPr>
        <xdr:cNvPr id="2623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14CE1E-F443-0E03-EEA6-A82F4CC2B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5DEA18-EC86-31C1-8E91-13EFCF6AF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B20014-3C95-A1AF-777E-A57836A64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23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1DE201-D72E-C134-C0C8-B4431346C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27</xdr:row>
      <xdr:rowOff>152400</xdr:rowOff>
    </xdr:from>
    <xdr:to>
      <xdr:col>7</xdr:col>
      <xdr:colOff>160020</xdr:colOff>
      <xdr:row>28</xdr:row>
      <xdr:rowOff>144780</xdr:rowOff>
    </xdr:to>
    <xdr:pic>
      <xdr:nvPicPr>
        <xdr:cNvPr id="2631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745288-D183-FADD-A1D6-E10538051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C725BE-93D1-148C-64E6-7CEDF5BDF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58E884-40F6-FCB1-0770-21D05BAD6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4933AD-395F-BDAE-93C7-E6256A753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27</xdr:row>
      <xdr:rowOff>152400</xdr:rowOff>
    </xdr:from>
    <xdr:to>
      <xdr:col>7</xdr:col>
      <xdr:colOff>160020</xdr:colOff>
      <xdr:row>28</xdr:row>
      <xdr:rowOff>144780</xdr:rowOff>
    </xdr:to>
    <xdr:pic>
      <xdr:nvPicPr>
        <xdr:cNvPr id="2631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344878-2E33-E743-2AD8-3EF6ACCCE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288D8C-FAC2-1A65-BB15-EE5110CDB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804874-1E85-9076-C3A1-270327C5D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9FF511-4A3A-F87E-D714-FB3E7A19F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27</xdr:row>
      <xdr:rowOff>152400</xdr:rowOff>
    </xdr:from>
    <xdr:to>
      <xdr:col>7</xdr:col>
      <xdr:colOff>160020</xdr:colOff>
      <xdr:row>28</xdr:row>
      <xdr:rowOff>144780</xdr:rowOff>
    </xdr:to>
    <xdr:pic>
      <xdr:nvPicPr>
        <xdr:cNvPr id="2631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FAB294-731F-A4C8-D431-FF941891B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684BAE-E4A7-CFCE-BC1F-FF2635542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7F49A4-4F00-01C9-FDAB-805D23ABB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28</xdr:row>
      <xdr:rowOff>152400</xdr:rowOff>
    </xdr:from>
    <xdr:to>
      <xdr:col>7</xdr:col>
      <xdr:colOff>160020</xdr:colOff>
      <xdr:row>30</xdr:row>
      <xdr:rowOff>137160</xdr:rowOff>
    </xdr:to>
    <xdr:pic>
      <xdr:nvPicPr>
        <xdr:cNvPr id="2631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BF71F6-9BD0-BC1C-0783-4761D34E2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574548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1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D053CF-31E9-DBC6-A2E6-1E753E787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6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A459E0-2DB1-DB43-D8B7-AF85730E0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5FFB44-A493-FE96-0622-2AB8888EE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9ADDDD-2624-E221-E9EA-86419E2C1A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1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8FC71C-7A64-68AC-5493-5780FFCB2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7A12CD-D956-4A07-CBA3-1AC3E735C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18091D-6849-335F-CE2B-A881E0E04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7489A9-B350-3E0F-EAC2-49CBF7D6A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1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B8690A-8B38-78D6-F266-BFBD2FE0D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E0E4BC-66B1-266C-F3CA-270C12980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3757CA-ED4F-BD0B-B43B-28B3F28EE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A3F37A-4685-AFCC-12A6-E4E408C5F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1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A5CFD4-18FB-8AF0-2F91-7237090CC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292045-65F9-9544-EB53-3BC6CF00B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AF8CC4-6D33-3FD3-9D72-33A643C0A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8FEC7E-E576-1AE2-5904-39128B62A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1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E1FE8F-635E-9256-5AEF-DFE10480A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7D6865-C78D-D91C-4712-CD5205A88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5B4911-B8D7-3097-6180-2DB4A5935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AACFBF-CD91-7439-F907-36BBA48AB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1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306B7E-D6E4-54C5-A801-B6399E262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FECC90-C701-18C1-7500-3BD8ABB49B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2F451A-6E64-6E2E-80B9-11DEB2787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1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065DA0-B5A4-3DAE-4D99-F756F268C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1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77D702-C26B-5F6A-3494-3F46300AC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F381A2-0E2D-FB69-A9A5-398457C4C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F3FEE0-F8B8-AD49-C3AD-8C0E0D1FC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DD6C2C-693A-F255-5552-5A87505D5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1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8A3A2A-246A-2835-897F-7CF4B4461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99974F-4313-0E46-52E1-EA517FC9C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8DB3DD-D153-3BCD-FEBE-795A6D469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4AF334-C67D-F8C1-BAD2-7E0F155C4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1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E9D56F-6C1C-B7A9-3ACE-216EEF413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B9F524-A778-03E0-FC80-E70A3105B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1B6A12-57C0-7E10-7A49-C8C6D7982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326D68-BCC0-7962-D051-2AC280BEA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1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CB8D6F-DE87-30B9-4FEB-1DB78987A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9FA749-2D44-9A03-864F-5CE03BBCC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A5C07A-F14A-A475-B233-93C530C72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FE7100-B4BA-BA14-40C8-1DEC92E48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1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8AE4F4-EA44-9E77-29F1-4AC60524E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2FE195-E5CC-A64F-7027-56129A7E7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EB0A06-5E3F-2233-3AA2-E1373B70A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C32045-F14E-7FD8-50FD-5A1CCF5B7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1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4F225E-5777-CD2E-7285-4B33FF132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E5342B-75A7-447F-AB69-EA7F32992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39B104-545B-250F-9E91-B3CD62788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49D2A2-5155-7BA7-9BFF-FF3CF63DF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1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9C33DE-23E2-744F-405B-2FC1147E8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F708E2-D889-73F0-DC94-D343AB140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B7C829-A98C-AC68-C527-F30932744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4DBD28-CCD4-9552-E5AB-D4CF2E5D7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1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D8418F-D861-FC90-42C6-E5BEA0398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8881C3-ADD7-2B25-3D42-DAD43AB6C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C5625F-353D-0643-09CC-F82BF9334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1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B9275A-3705-EA9E-35B5-C83015BFA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1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3A5DC7-924E-27BC-468C-9EBE544F7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A07759-4DF5-C29A-CF19-AC460F2E4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CE84DD-7E0A-7107-C4B6-2B8887EF6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347518-8314-F530-13EB-A05F624E1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1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4325BD-09BB-91E4-B544-9FF42DD9E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D65034-C433-9A3A-C985-28FCFCC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96EF02-C259-4EC4-998D-5D8211E96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73C8A7-66C3-B82B-FA31-FE9184950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1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B4E08D-D7D5-31E5-0FBB-0093798F5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710D37-579E-35DB-8BBA-AA04C61A0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B374AD-4C5A-A214-43A3-22BF89FFA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38E8E8-795E-37E4-5B53-21B599136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1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5DB56F-AF40-AA84-8C1B-4AFCD576E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A3CD5D-5263-FED1-55B0-F47DF7810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4C6F7D-E54F-17BA-12D5-1009BA365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9407F0-5C7B-733F-D004-1E7230870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1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52B68B-9221-12D4-C4B5-0B11480E1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D75A57-6EB7-3FAF-7BA5-77312D64D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F4C366-FC96-F61A-FF72-BDD860799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0AAC65-FEC5-F3E9-474D-30CAA5A50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1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06D61B-F8D5-9EA1-5A2C-D33C08FBC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2B2938-9298-AE6B-F1B2-72E42C501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BD9AEB-E61B-3F24-0D9C-F1B8161EE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AD8A69-0400-052F-48AD-34F472FA1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1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2C4775-897F-9DFA-EAF3-FA3DFEC8B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9C4187-B464-4A12-63FA-203B48D70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A0CDA2-F3B3-E0A5-F8E7-145343CBC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A52907-3927-285D-8375-577CB8F1E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1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6C41FC-E3DB-7143-9399-55556C2A5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65F785-DEEC-086C-0858-F9A369C6E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5E521B-3F00-D39A-9ABB-99F2675D6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1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A01E9C-59AB-D2BC-F953-22D5FD77B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1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BE4155-F2DC-0454-0054-8F1108CF0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F9D305-325D-0C69-7FEF-E283A2685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3FECA4-7C49-B158-A8AF-EE0487B0B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745855-D465-0B4B-F0A8-7A521D74E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1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43E0A9-B705-6969-917E-B8A3E880F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757EE7-5A09-391F-DF48-207115F45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5416E0-40BA-47A0-38D1-035D852340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5237D0-38BA-71F9-AEA3-264A31DD8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1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F39D98-101B-F7E3-B9CA-15BE8E52D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6386ED-7B54-70BF-8323-C53AAF771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F65244-0375-3D72-46A6-B4F121E4A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2D49F9-D825-1FCE-C04B-E2DD78286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1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3E2D0B-6C9F-679A-1F9B-47C1C5C4B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9BEB45-4C7A-CB4F-E418-4839449CD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278815-E120-E8FB-7986-D317798BF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73B1FA-8B06-B595-8103-D8D201610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1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7F3136-D736-221F-6F60-F83F2FE1C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ED60B4-1B50-D606-8727-F88023846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0FAEB5-3A9B-115A-1C58-1F1DD68E3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7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4633AA-071B-BBD4-C821-DDDAAC198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1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213F6E-2C5A-1345-C56F-F01AF8A21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F8CD59-06EC-47EE-7FA6-ECEFC595A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A5FE17-276A-811E-6C9F-35AECC13B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375AA7-45F7-F3C9-4724-861D9DAC7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18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C4E7B5-1090-1C2D-6365-18A35BE64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D1CCDC-73C8-B935-BF3D-746838E68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70620B-7A5E-CCD9-236C-19E2F4005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8B6919-047B-70F1-C637-0B51E2259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18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B7172D-D84E-2A08-41C3-4BB545907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EC8CD4-60FA-D44F-B289-AC223330E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AC6234-409A-DDBB-D0F1-0D7A1E437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18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D356C1-FF84-343A-BA38-14356A12E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18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82E70A-9422-4C3E-8847-19839AFC6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6960C7-62DA-6D12-F068-0E62B962D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3892B-998A-66E4-DA77-A4CE27EC6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9D59DD-0301-6491-4BAD-DADFB180C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18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CB90D2-9C0A-86C3-321E-6007C543B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1EC67A-647D-EDD8-C583-694B84FF5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427CA8-9A66-D19C-BCA2-6C2A3F76B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FD4F3C-4301-AAC8-E5C2-4FF4F5A11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18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B7E0FC-61E8-5D68-1B09-E5744E3A9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3BEE6E-8478-9EBB-A115-C68E6BD33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66CCE3-7D97-183A-27CE-2E4E23B28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1C5FB5-5DA2-610D-0736-3718347E8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18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79F53F-71CF-8443-3612-6AC635A39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9AC94D-E10C-26DB-65D7-37433A14B4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EB1894-79C4-00BA-CAFC-F6F743892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1BBC02-8F88-3088-95DE-7BB77E933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18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B9854F-32F6-4C9C-2706-71CCE8049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9D832B-A1E7-5146-FE15-1E6DF2A55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206A3A-F46F-E8C1-A2A8-92A938369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7036E0-CF5E-6EF3-5BDF-A2E5F3D2D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18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1429EC-AAF3-B73A-A379-F721DD70C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393512-AA05-2804-020E-61E6FF8B8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0B7BC2-B1EB-7A53-FCB4-CEB081205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83220A-9D1E-BA77-C87A-DF4A52C91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18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58AC07-9B8F-9178-5FD6-444A20711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661FB0-00E2-B484-75FD-23EB23D86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398958-5EE2-29B7-2A88-74CEE9C26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903289-6868-C91D-D1B7-6B2CAE332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18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F98CE9-ED92-E64F-CC34-0DC724BDA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FFA5EF-A09E-3730-EB1D-2F82F38BE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406070-A141-0B3D-39EC-71BB594CF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18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3D7FCD-1488-BD16-A66F-6FFA3F021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18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604DE3-412E-A7E9-B12A-2C22D3F0B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BD352D-0A64-84EB-CED1-70CB59C79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5EC790-3C39-4694-2EFB-DE892A7AF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B4BA3D-F9EB-01BB-32D6-6B5CDF6CE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1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1E2C82-ABC3-1416-CC37-6227B0CEA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23B7BB-AC8E-9C82-A3EE-9698259A7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1FF564-9A4E-610E-F6E1-3CC0497FC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905F48-344C-DD26-7F76-330277A9B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1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1C30AC-8447-1E8F-D990-D9B72D826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C15C96-31B3-0621-4F3B-AB782150D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6275A7-3BA9-8F35-6EA9-FEC3FEB57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CC8014-0DF5-EC2B-2D82-F12AB860D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1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1367F0-113C-DC37-13C8-9A874AE3E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6CE543-7A0B-BE4C-59D9-4CD62654A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7257CB-74F5-8A6B-DA13-38CE049D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66368D-53BD-DB8F-9B54-6CA645D99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1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939252-048A-ABC0-B8C7-427EFF27C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40D198-DE15-3493-A197-CCB14C328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33EBEF-9589-2011-E576-8DD363CCD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84DFCA-DBC7-61FB-3BD3-65AAF3DD1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1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2CE5D5-3E19-850A-5473-19F599AF8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664071-A047-6F83-9768-63811F6C7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0ED968-8E36-AAE3-AFB0-9BAE3A7AC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76ECBB-A9C9-61B5-F72E-AB334DA0F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1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1B7AC9-76E1-37EA-816F-A1942D466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7681AA-E621-0969-2BBF-35DC535F8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D9DF13-26F0-44AF-F9F8-98F4F57C38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CEB369-45B9-8270-952F-55B4A4DF1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1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307063-029A-2E8D-E46F-79B157F78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095F36-81E6-B98C-DA20-19E1E7201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6D048F-EEF7-5936-096A-0C3489C10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1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531C84-2F5E-4D30-677A-7EE82E104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1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ECA2CA-820C-2501-8551-649F20E22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004CB4-68B7-7072-FC02-4C7501C53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8E385F-7013-99E8-707B-B7425C129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B1DB9D-CA17-3DFC-9250-F39C585A9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18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F06867-C138-CBBE-3FCA-F7ED2CF1C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021778-3079-F620-EC35-4D3259C13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8A844C-F7EE-C533-47A6-B2F924F57A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3BC19C-8C9D-313C-67C2-22B17838A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1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08E51C-955A-5B8B-2DD2-08D657D7E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67B51F-7BC6-B3BC-ACDC-24148860A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FDA384-EBD2-064D-CA01-24A096E74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60AE41-1D60-1E38-4D3F-0E64A7265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1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38EFBA-780D-A785-2976-DC2B56ACB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F0D04C-47BD-8C73-75F6-B8DC6EBFA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38A33B-DF14-8FF3-FFE9-254C22639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CEE154-3DAC-A22D-000A-14D825DF4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18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DFDB5E-DE81-E0FB-C369-DF80B1967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8EA6F1-9F67-EBBF-85F0-951AF7188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596958-6C74-3E84-067F-CC348C8B67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0D01C0-7D5B-AAE6-097B-BE4B91D7D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1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B6AAAA-4695-E156-A321-70D6A3F94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96A54C-49E6-E496-D2D4-B689A10C8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632737-8032-781D-DBBC-16FDC5794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D6058E-1851-C438-429F-5765B5F00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1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30A3E7-C973-708B-B0B8-A928C6677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FE2C1B-C53B-0EF8-77DA-BFBACAA41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F4B4AB-CF2A-4EF6-DBD4-0A36BCAF9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6C343A-8689-4BC4-9CD0-A62DC4240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1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D150D4-525D-3D81-7933-BD33F5E4C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A7A103-B245-C22E-0F4A-9C4DAB951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A89280-4552-2337-8BE5-E2CA31223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1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FF1250-B5D7-74A6-C9D3-82099BF01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1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24A9C1-8930-4BA5-0736-36C27C97E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747412-AAB2-226D-899D-EFB41D90A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694F9E-699C-3C47-B388-9BCE4E5F6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0B2F37-E068-4EBB-B1B6-764CE80EB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1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D87662-2A5B-166B-4C45-3BE9BD724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9DDF5A-72DE-60D5-D001-9B542D3B9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A0F11F-0924-0F5F-A0C7-9C88B43CE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07D847-DAF6-E253-9A56-5E44EC506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1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BE6997-C26C-2756-EB9D-8916C8F21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0F8A4F-AC44-41DC-3779-5AA306FEE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A8AD53-3AAB-39CB-A187-20BB556A6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D8A14E-C500-9760-8833-D4F05B568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1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5C902E-160C-5567-8A74-7629E2DF7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7283C0-9A68-0ACE-DE7D-718DBF515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C829AD-14A6-F8FB-21B0-3BF09AF35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952C4B-4939-098D-C757-65633F97A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1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C8E952-A69F-BCC5-158A-E8779E6EC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833263-BA22-6478-154D-D85DD9387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153E34-8A0A-A073-41C2-A2BCCC1B9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5F16BD-1434-3800-AF05-E2CFAA42A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1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95DD8D-425C-5749-CFF3-9F3B71AAF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621A7F-BED1-E4C0-F6B6-1017026A5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563D38-BC75-25D0-5F9C-70C7F87DA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75671F-040C-2DD6-7B2B-508E2AAD2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1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0432B5-474C-0C7E-241E-3D6A9191FB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437005-35CF-6F58-54AD-DFD6B1A07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94F151-E25C-4603-460C-978BC5240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CA7886-6505-A4CB-352C-63FF1B9C1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1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19C7F7-51A5-62C4-4FDB-2E8B56594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4265E9-672C-50D0-5B87-E89BF7585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7F3E9A-6B5A-D548-7253-485CF8910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1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F07060-DEE3-037B-4F6D-A23011460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1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A17454-7F77-CBD8-D005-BCC05C0F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000430-4B6D-8028-5EE7-A197B891F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0AAEDB-5371-8A61-5B00-45611217A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C00395-DEA8-60DD-D6B9-0D3D84003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1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0D086D-6A51-B7BC-651E-132BF27B4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3CCCAC-10DB-3222-E33F-290905D4C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A9DA16-2A4F-B157-6D85-74146DA7E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546085-82EB-6774-1197-33BB31DC8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1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6DC215-F055-B2C4-C8DB-40DFF8F7B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C05385-06E9-0D77-D1CF-AAB38185C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7FDF24-12D5-068B-EF7B-FBE32FA99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A903EE-C0F9-7DE5-A6B1-FF9CDCC81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1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663973-2412-0A9A-DA04-E1379FE66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74C7FF-7157-6421-5A03-01E6944A6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A343A7-F131-4486-3582-56CB14A1D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086A1D-1B0E-5573-C2F5-3EF4BB40D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1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F85612-D257-93B1-D474-91BD8C7A2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D74913-8719-5C34-AFD5-CF6EDEB8C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8EC3AE-B3B9-59F8-6E1E-F290F6D6C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84B6C0-CA6C-1E5B-F270-16E9BC4CD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1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8F94C1-8F64-294A-3235-2DD1E0130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8025B9-D655-A838-B99B-390737B5A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1040F0-DCAB-BE64-A060-CED3F38C6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065B40-9454-F659-3200-8C0C369B0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1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60002A-372B-FA83-BB5E-D16288788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4A56E5-36B3-6B84-3D3B-9FCB298073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3E6481-ED48-CEF8-6A77-AD73535CCB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6C8F93-2D63-8326-8FAC-A4FAF1ED0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1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DBCF27-CC07-7002-1092-A73BF1604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CDDE96-08AE-E9BB-2D55-51DA7FBFA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21BEAC-ACD8-EDB7-70D5-9760F3986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1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38A926-38AD-2705-1039-382B28266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1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F71DA7-E20A-6CD8-2C3A-26B500E1D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6C57AF-CD03-071D-6FF3-6AD0B4CF9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4E1BB2-0A77-6833-1149-07CCCC03E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139735-675A-3DEB-02B1-4B6DFC26F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1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A059AA-72D6-B7A3-4CF5-7EE3349E8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31777E-95EE-9149-5F58-754F7B64B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FCFB0C-E5B4-D1D3-39A9-B09B712DC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152B0F-8403-E510-41BA-D8C67A3EB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1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A40D86-1EC8-B8FA-2536-C05905A6A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9E374C-EC98-8536-0F8D-32958BF6F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4C1DAE-1EB2-5D96-19AB-E5805EBD1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0DA92F-3C83-13FB-9F69-0077A2682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1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684110-C522-1D9D-5393-35611E402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9D3403-045A-17BF-AA8D-3635DDCB8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BC587E-5C59-0600-30C2-64F64C944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E0F7DE-0084-52EC-D44D-D75B6CD60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1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E3423A-4EBA-3522-1EAA-235B8C37D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B15EA8-CB43-5BB4-6FF6-B8C2D5729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672512-ACE7-8197-822A-2FAC9B27D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081D23-F8E4-F6EB-28A6-E21EDC3E1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1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75DB31-6553-4488-6EBF-6AAE18221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40EF70-2C14-F25B-B8FB-BD1C3A5EE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3BEEF5-6AE0-D7E9-246D-DC3444549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516701-A531-49AA-5028-30883303D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1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C74FCB-5F95-590A-CF4C-357F4D31C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9A67A1-2ABD-53FC-B917-37E1FAA2E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C01BF5-32DB-D727-891F-397C861B6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1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EE2930-1E13-9DA8-CD1E-020E7F87B6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9F0D1C-1B7F-895F-3EB4-0644E549E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0A3571-3712-273A-3DF9-8F0046723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3C2C3C-7FB5-16C4-9A6B-2E81B49AA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285349-E8C0-9E3D-A9E0-DEA284A91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39C3C4-841F-F998-EC0A-09306DCCD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380504-2C68-BF63-1596-FA06C480A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EECA71-16C0-EA03-182A-81C377781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2AF775-2CD7-8067-1FDA-2D05ADE3A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6BDB33-0D5D-D7DB-E6D6-3656E4BF4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9FA9BC-D4CE-35C4-B042-D904A3C89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145379-8CDB-9B53-A3A7-5E5D742ED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8A6761-4866-E824-111E-DC1114F45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997DB4-C206-C797-ADC1-D6376059A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B910D1-76BD-6EE1-28CB-29AF40FFC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7913B3-6DEA-C5B0-FBDF-9FC7C75C4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774E94-CF4B-492C-0761-DDE8CC447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E35F9C-B54C-ADA5-6906-83E690832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F5B5F1-6A9A-0AAE-2108-F68DB8D58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8959F5-EBF0-F04A-AAB9-AE4D39B33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8AAB4F-C601-8CF3-BA08-093B5DEEB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1AC930-BAC9-FB45-0B4E-ACD3E95DA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00061B-DC85-1E17-E036-41DCA4738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1B4942-1E3E-C84A-8874-F5406DF7C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A49DED-879D-BDEF-694F-340860B23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DC6691-E44A-EE17-AAD1-0853E0235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D65225-A958-A16A-8D48-F50C720C4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0858CE-AB6E-D4E7-BAF5-2D9BBBB46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18E99C-97BA-075B-5F5F-60D8F3690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F01FE6-A62E-F99A-8936-5D4DF8E80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17607D-D830-4D29-0A86-E15993A42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98B18E-A23A-C619-B578-D56F0B89D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A57B04-7D24-C2FA-6A8F-48A4E73A9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655590-44AA-CB0B-EF32-8B90AA23D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AE5E9B-D762-1822-A051-2648E8BBC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97A789-BBC3-579B-7888-994CD0378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6A141E-E9AB-410E-7062-24A061969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2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6B75D0-2C96-02BB-F27D-6CC139928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2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85C81B-508A-540F-52DA-BF4DDF88D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2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D893AC-9B07-81BB-8781-F53E6ED15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2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99146E-B30E-FF69-12F6-9CF43F75E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2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12A93F-3BE9-11B2-2731-77D357C87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2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1D9F4D-70DD-0B50-73EE-5DBD7E84E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2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105228-4B8D-5F49-2729-60888959E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2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5EAFB9-EDE7-7003-0C5B-09B7FEE1C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2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684F96-80DC-A9F2-627C-C50B3D49D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2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660CD4-602E-2F5A-A8BB-0BD95AE77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2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12F001-98B1-C48E-316A-772796A79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2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4E953F-22D3-3000-E4F8-81226BA49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2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3E7E43-82EF-CEFF-C335-B3B1AA16B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2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81A23E-2FF8-3391-35D0-A128371B2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2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8C8074-5A74-A42B-D0C0-E9D544F1E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2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CADA2C-2528-FC13-E691-F29BD113C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2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9093B2-4DE4-0869-D351-53A3414A5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2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46EDAB-F59C-075B-A13F-59682E8DE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2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4D3D17-5D14-5088-3E3F-794DC8BF8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2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511142-4F66-8DC8-C66E-2ADA592DC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2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02348B-5319-B954-1677-382FB0763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2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B52BB9-0695-37DA-5ACF-F1782CB7D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2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5DCC91-A1E7-3AED-9B20-EF1607EEF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2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F1DDF9-DB8C-63E5-96B1-BC365A17A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2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0D530A-BEF6-6CB1-6E95-1A29FE5C7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2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042179-A060-76D8-1F01-55F24B911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2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E698D5-AEEF-693B-4165-1CB795C6D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2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7D2B64-33A4-2CAF-DD47-931BA9FCC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2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738B47-D95C-264D-874F-2BADBE622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2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CBB21D-6584-FEE3-0118-94DD5A147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2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40506F-BECF-8CD6-F0DD-0070AF304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2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C1FEFC-E82C-30FA-C998-5DD0DF95A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2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F8D9A8-577A-9F59-7E66-C66377F79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2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31CD40-0C58-26AB-4565-9A1D3271A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2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1BC1D8-583A-F8CD-0F58-21248CBC3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2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830CDB-8F49-68B0-0227-E1172982B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2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484F90-2181-3927-24E3-B19DDC2D33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2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7F4798-0F78-D59E-ED8B-56072D6DA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2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AFB7AD-EF2D-1A52-CA9F-4C0FB6F84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2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028476-23D0-C6D7-6810-12EA1DA0A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20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80EEF4-5DF2-CD66-52A9-9FAE572B7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2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146D66-7FF8-B099-EB6D-A48FE162E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2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977845-6038-EA82-91D0-ED46520AB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2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BD68BA-91E9-ADB7-6EEE-8F5E36005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32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C053F3-1DC1-BA55-F6AD-0511868C8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2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1DB012-437D-0C7A-A88C-6F53B5022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2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B34E59-FDD1-A056-D2D5-91D1DE0FB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2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B6C65C-DA10-FD33-3227-631F7FAA8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152400</xdr:rowOff>
    </xdr:from>
    <xdr:to>
      <xdr:col>7</xdr:col>
      <xdr:colOff>160020</xdr:colOff>
      <xdr:row>22</xdr:row>
      <xdr:rowOff>144780</xdr:rowOff>
    </xdr:to>
    <xdr:pic>
      <xdr:nvPicPr>
        <xdr:cNvPr id="2632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662361-87B6-47DB-88F2-F0647E94A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2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F9FDD5-F87E-CC58-157B-46B273F96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2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160DFF-F14D-BEA7-9C56-0A6844577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2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0D51B3-FAEA-A270-4F01-46845882E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32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18A82D-988F-9EE5-1C9E-A75E0F31D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2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867131-7105-2DE6-8EDB-F4643A8D9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2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4422AC-8D8A-A894-A7DD-9C2DABE4C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2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CAAECA-3B1B-5EEF-4272-F87DEC06B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144780</xdr:rowOff>
    </xdr:from>
    <xdr:to>
      <xdr:col>7</xdr:col>
      <xdr:colOff>160020</xdr:colOff>
      <xdr:row>24</xdr:row>
      <xdr:rowOff>144780</xdr:rowOff>
    </xdr:to>
    <xdr:pic>
      <xdr:nvPicPr>
        <xdr:cNvPr id="2632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56DEC6-E669-0B49-371E-8DC13AEB3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2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E56830-C3B1-7484-D0D2-314380C38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2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720169-A4AA-A3B5-E81C-63F5F1D68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2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5074B9-A4C3-C858-254F-E5712CC7A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3BFBFD-0D66-1A22-B089-068573B15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B39069-21F0-7496-4125-1E76C3C75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AADF71-0964-0B62-4DE1-D01E9543A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3A428B-5F41-3141-293D-6ABD23960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93DBC2-EF05-A6BC-F5A1-6A5120247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8E4893-3E69-8573-F5F0-169A65599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2F4183-4B1D-08D5-0657-74B9FA1A7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7E0A6C-804A-44E9-E653-9EF5A3651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1DF934-C545-0EE9-D623-F4EF2E54E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FF5C70-CFF0-869E-825D-8ADE93846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C9A75E-D830-C996-9778-A4F363EE6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676D03-B015-C38E-38EA-A83B3ECD5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4224FA-752F-CBA7-3E91-90FDD5AA4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A75DF9-472A-3C76-4925-4EDD07CBE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8C8466-850E-59D5-87F4-13C8FB169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7A185A-F775-3FEA-C423-2914DA1D4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0B410F-595E-82FE-16CF-8CD67DA03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5B220E-12D5-AB61-EB41-3776038EE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F9B412-2706-A1F9-F47C-18001CBDA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1E538B-FD1B-AE60-5CF1-E85AD33F7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CEAEEE-B9B7-6987-34EC-84CDC7183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65D467-6507-69D7-B2E4-0E7B9961E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E521E4-0FAD-DC5C-EA24-A4E06B6A5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91EB56-EFF4-4095-6F47-FE22FE8D3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A6CE76-853E-DD57-16CE-3DEFAA95A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00CDB2-6F48-12EC-1191-9EDF76D4E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F00267-5725-8234-2B59-1B7B06564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B5C7C5-BCC4-BC42-68F7-4747D1846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FEE417-223B-7C59-D910-247725653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B4392A-261F-772F-9637-E20F7BA73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4679A4-93DE-4918-837F-EEDC8FFAC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D9BF84-500B-AFA6-333A-957494796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A89307-03DC-2CAE-93A5-67681D053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016A0A-8D34-F08E-4377-F8C229A79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CE6952-14C0-92AF-133E-214A7C136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7B2083-58F8-FD38-E802-6868768F9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5C2EFA-F749-0D5B-6B98-0F1219BE8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79F293-8846-8CA7-4E60-EC69967C5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7929B5-497F-BBEB-0DDD-717DA3AF7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60A273-5BE8-6E69-4612-368D4C0EE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B36C9-AD4A-CD34-386F-37A898179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8DA288-162C-B0C2-0A12-5BA6CFB27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EC9665-E697-7E23-BEE0-4DE732630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29688A-13EC-09AF-6F61-9057402AF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136992-15BD-7FBC-73B1-68DB0BB7B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3EF388-002B-F428-3CCD-983DA6A73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F8FA5B-A4C4-DAF2-B002-E9C0527F4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B6BDB4-53E0-61A8-6260-FE47CABD1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D76259-147C-2701-08B8-F75B4166D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12FBD0-5071-DF54-7D18-8C9843B14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7BD8E6-9323-E351-DF07-0FF49FFFF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50648E-8E6D-848C-B1F4-75FE43A75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1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3EF3BC-59A1-53B7-F959-F5844E116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2A894F-FEAC-5502-D1B7-CEE4753EC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E4A36C-F692-5BD1-82B6-1089E664A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4AF633-F22C-36E7-102B-D5A8A5CB6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073B94-CBFF-BCF4-EAC8-FDE67BF1F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F5D6EA-3869-867A-D1C2-BDDE54DC8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DCCFE9-820E-D46D-7269-94A81464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A6E83F-8DCC-CDD0-4FE8-67C6A23D7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C39931-07B2-9042-ED52-7CBAC7D00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2A3230-0CA8-E817-4700-6EBFABF9A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2ACFEA-9F50-7A62-0E4C-755CA6CAC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5BEBFF-C2D8-865F-9119-EBBC19236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4C39CB-367E-A107-57EE-AF8A1F809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303B53-380A-997F-EC28-D8B4B7C02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2A5424-AF57-488A-73A8-2720D7382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7BB443-BD5E-ADEF-318E-C1CD25852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E5787B-1D6D-6C60-E7AA-32ED162CE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A54B1C-2FB2-9CEC-072B-8488229E7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4843F0-6C79-DF6A-A949-C888EC93C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3F57C3-126E-9D22-64BE-6FA61FA99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4E94E3-E959-DF87-9DFD-50408244C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7A1F4F-3A0C-B1BC-61D7-51CC612DD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5F7E95-EB50-C317-3D9D-6B55D6AFF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EE454C-FE28-D50F-0757-F84C27DF8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979A30-0EFF-C6F6-9C6A-5C219EE01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BAB246-DAFB-4758-3A32-99D9ABB46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AF51EA-459A-BB2A-5C97-B6866C5E4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05A6DD-CBE0-F8AB-EBEC-EDB0DEFF7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A02587-4DC1-6A4E-8EF2-7E9D5E7F9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DD83D6-2D67-FC51-2913-BB5A404AE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D84FA7-9754-526F-E7EE-913515D8B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0C897A-1293-6C4F-5E90-0D2E09535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1F9A35-3DF6-8C63-2683-4BB7BFB3A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70ADD8-3CC1-96A7-5867-F6670E9D1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D59331-DACA-FB22-965C-EEC58F6D1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DC7B8E-90FE-D786-5088-B199044B9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1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F3A802-2CCB-2F7C-3B0B-6345EDB1F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B442A6-83D5-43AA-7472-71E1304B5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9EC4CD-E04F-86B7-E4EE-7907B5C91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D420EC-642A-2CF3-5339-F73D5909F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1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1C39A2-C619-FB45-9C5F-254BA01D4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D01EFC-27E7-E56A-BAE9-AAF0EB79F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4E1158-715A-1A73-CF50-715F8F969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1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50B039-729A-74A5-E537-69D8C97D5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1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E1742A-F613-5F1D-C6FF-3D5516172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1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DCD27D-F16C-604C-F6A8-419E5488C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1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D8AF3C-9F6D-AD17-72C6-ABC091B5D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1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2F5974-D3AD-46E2-5040-68AABA736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1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9AD96B-DAC8-9D24-2C80-90E06E8A2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1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DA29FB-D60F-F530-B699-E5A9BA41D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1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61843B-7765-5C76-975D-B6C32AA03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1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70ED47-5A43-71A2-F82C-8AE26A6BF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2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B50AD3-41EF-A527-56E5-E73E6F514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0D6883-049B-0719-01EA-122BB56D0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29C00D-6B9C-573B-F88C-B39117B27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2A030A-92A1-20D0-1EED-8DDC82C1D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2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8B9BB4-C07F-4EB4-915F-BB3D3CA1F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8EA5E5-865C-A34C-B54E-1079F4A4B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FA5D0E-558D-BF8A-72E4-A0D2C98E9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91772D-3DF8-0E16-1AE6-2EC9F755D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2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90BB3E-B72F-4FF8-CC9A-DDC33CDB2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74DA61-91F8-8902-2C88-E1EEF7708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F8FC93-96C9-FE45-92DE-DBD54E905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FBB4DE-0B15-1F93-D8DB-22F21281A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2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4663E8-1FA1-2ADE-8318-01621674D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9E44A5-B326-78A8-6DF7-83BE129C1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33CC2F-AA78-3CC0-B5E5-FBC22E72D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8AD0CC-11C8-8357-A708-4DE47BDDB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2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D74970-02F2-E629-4644-B19E1A9E6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7ADAC8-27D7-952B-BECF-01C02D8E5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D0E11E-7CEB-E604-0B88-52B4BC585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B664B2-3D1B-6BC9-EC61-1A64048AC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2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9B42CA-14F6-C213-69E0-AFE22AE52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51441D-594F-869A-D575-C717811AF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2DDD1B-FC63-F50C-8282-E16588B64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2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25D3FE-0A2F-60C0-5F53-1B1AB5EC1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2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4F0C22-9464-1037-467A-A8AFF0A34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F5BA1F-A09A-842C-9120-25601ECE5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9AD029-9E8A-9F2D-127A-C84C58618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663800-526C-9398-089C-0491815BD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2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420134-E6C9-B4D2-92F3-6C7408F53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8AC439-27A0-A566-703E-91524BE29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B2D1EC-EB84-5942-9946-4F43BB4EE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DC533F-6FF7-4244-0884-4AEEB593B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2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9C046E-FFFF-1C51-9BF4-201F43623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231241-5AAA-2CE5-C52E-B1E092F17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BF15FC-EB71-4EF1-EDFB-B58A0CE01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9F0EE3-1B00-1123-FDE5-3B5CEA3EA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2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74B421-F01F-296C-6D44-D651C2FF0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61652C-6F13-16D7-1E2D-BAF337941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D54F3C-73C8-6909-39D7-EDE7B313E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274F8F-AC17-B9CB-2B52-C9FBF43C9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2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29E903-7210-570E-E8CC-1E5F3997F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EBEAA0-9754-F1D2-9277-74DBF315D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6B2386-751F-E673-0E25-9394B626D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330FA1-69CC-3CF9-1079-8CBFAA732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2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86BCB8-14E1-6832-FE5B-092725CF6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460B39-E1C9-1F8A-F065-0AE77DF28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57583B-E298-C24F-B7EE-CB3A8A888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F7AF1B-F05C-1C25-67AA-E9E2CC9D9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2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B66756-4D4F-D11E-96C3-4B4AACBDD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A2F485-B397-747E-1402-6107FE801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1AA8EB-1B54-F5D7-550E-941C0151E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EF15BB-0798-506F-0AF2-939F3BB90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2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65EAA4-1EC0-3FF2-2E2A-CB37B53E2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50A234-BA3F-6D38-5378-4709A8C1C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7D666B-9081-43AD-0349-914A1B1AF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2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901D2E-4574-FBA8-FD5F-D57FE5A07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2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CEC11F-53E7-1D4B-7539-800A530C2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7BBB69-70A0-FE0C-D794-8870D5FAD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9EC6CC-5C49-6800-CE42-CB30D0A9E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93353E-6A2E-6FF8-29F7-05F71490E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2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043AA5-0582-E7A9-3631-DD6163465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0B3F6F-26C8-7FD2-2CC0-8A350CEB2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46F109-6CDC-A3BB-CEF4-7AA924FF2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E1E478-B373-22D7-CCCC-805DBAED8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2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207C73-6389-4123-7A13-B6ECD65C6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590E69-3B8D-A70B-D47C-50419EF3A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02D123-AD0A-1980-D67C-93B2752A8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87EB82-8870-8F9B-D476-935159A7B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2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006A80-2505-2886-EDAF-A2A2ABBF5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422E57-03AC-A29B-FD7C-B46EA63C2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4E572A-83EA-0DBC-6E83-A6E3CAD5F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FB8578-C5EA-2E97-777F-ABA51D166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2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F44C75-A0E4-EBC5-130F-8431B24B3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EC0050-ACC6-4A27-0DD4-216E8B630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58F8A7-2F85-D397-40B0-FB95464EE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1E5072-3C95-BB9C-6DB5-85B6DD185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2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607377-479C-3718-5062-AB5573740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2BC4A3-296D-11CD-4DD2-CF6D48BDD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E3A6D5-A150-0253-5791-BB0AB5363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6AE954-46B5-8CC4-D5B1-EABC5BEBE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2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A096C4-9DEB-9993-1E3A-5D96E8B62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F6BF51-4096-C6A5-1636-16C7F737E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5E2D30-1A02-7785-1C4F-F80A3C9ED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63463B-1C3E-EAE6-0832-C18A81E0F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2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072683-DCD1-CE29-13C0-ACD1CF72A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D992BB-4E55-E6DB-0285-F1B34F674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AEB8EB-6383-6735-F3D1-1C3E2CE63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2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DAA08D-2F54-1695-EDAD-713BBBEC7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2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73B663-A229-CEAB-CACD-1BB3D791B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9D2E91-E283-723C-D4F2-C874C3A05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87F1FC-1588-D43E-4B59-E3B4CD691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71C143-6303-2B7C-8E3C-BC4AE21D0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2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D528C0-7910-2D8A-861F-FE8A0924B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0F2E13-400B-7307-AD96-490F85947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7058DC-BC52-C171-F4CB-34A17CBCA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C2ABCF-6820-CD75-8632-FC40459F9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2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6A07A3-99D4-F00A-EE51-8FED521B3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C2E164-78A6-3476-6C4A-DAC152C61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F8EE6E-6270-E7BC-8683-42B2AEC25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2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523012-8537-1718-2785-605DAE67A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3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5FFE39-0443-B599-C0E4-6856D7C52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4C1BB5-5C16-8DB8-8EC5-7B5443990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96BD57-D2F8-6EC1-ECC1-2E5EACFA6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D26862-ED74-BA07-A8E2-E219BF479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3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C3EFE8-DC70-86B9-8FA0-BF3C51C82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1C38C0-D707-255E-EB40-D3B7DE830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3C9215-13BA-1928-3B23-1A0D6E13B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6C96F2-F51F-2904-0772-478756C97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3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72B467-BE4C-8101-3254-3D97AF1F5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17177C-DC15-65E0-C0D6-32EDFDF2F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FDD0D5-CACD-5B1E-02B6-49D38D5F0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441F5D-3D46-954D-8693-3653199E3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3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A0260A-756D-FD4F-BDBC-6B99DEB9C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5F1A78-AD53-68B2-3A9F-74BA78358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47EA2D-6C3E-3D69-B6AC-78AE186E8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10754A-577E-4CE0-5479-9844A919F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3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68DE5F-B6AE-CC1D-CD62-9613629A7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F9B4FE-E4D6-2FF0-F703-C61A287AA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B3B924-EA48-95A5-00FC-87CF13823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3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A33A24-44BD-136A-8CDD-8B66D4B52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3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DC70CC-94B0-72DC-C74D-E2D72C2D6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688DF6-2DE9-D511-22B0-AA421198B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894525-634B-FD42-4FF4-FC5070044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3E1F30-788F-4A77-5DE6-9C096CEC4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16C246-1BCE-100D-6A86-54A19A979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653DA5-377D-8751-CFD6-1C422B463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75E8E5-0F0A-E1D7-2B63-18040FC41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FAB513-37AE-3E90-6850-44A6EC8C4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926919-B1CB-00E0-551A-87DCB9DD5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DE85F0-93E4-8D6E-5A64-1400CB5F0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6C9524-580E-B1E1-3589-3E3158CD9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C3EF58-6384-F0F0-5A7F-D91FCF703B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2E8EB8-B177-180F-91FD-107141E9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F0E523-E900-B571-A774-51258570E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8241F6-51D3-3A38-89F1-C120961D1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C8CDC8-6F81-0954-E5BC-7A9616980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423DB0-4918-6090-6147-1162BD754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541C89-5E4C-D73E-47C3-278F9151D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C7D2C1-003B-3F64-D211-4AA02731E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CB01C0-E451-274C-AFF5-FA9AFE9E4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3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33ACEA-C26A-4C3B-65C9-FD8F94993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BFA0EC-3B90-61E1-7576-951FCBBB9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ABA2A4-DA89-F801-1F57-45F786E40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290D4E-58AD-D7C0-72FF-828E334B8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EAFA3B-FA51-8ED1-3E43-5DD7681C3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EE0C32-AA91-E1B8-0A26-8C313364E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1F84CC-E6C4-234A-0D7C-4A017A4F5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CCB2A7-F543-66D2-8369-5F0BB9608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D0E024-C31B-EEB2-4065-40F00D84F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42FA1E-D4F4-6F8B-C1E1-C399EDD66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B69981-30B3-4A64-D730-26DDBA8B8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4B1E03-2165-AB38-262A-E5D98C988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13</xdr:col>
      <xdr:colOff>22860</xdr:colOff>
      <xdr:row>3</xdr:row>
      <xdr:rowOff>0</xdr:rowOff>
    </xdr:from>
    <xdr:to>
      <xdr:col>13</xdr:col>
      <xdr:colOff>815340</xdr:colOff>
      <xdr:row>4</xdr:row>
      <xdr:rowOff>144780</xdr:rowOff>
    </xdr:to>
    <xdr:pic>
      <xdr:nvPicPr>
        <xdr:cNvPr id="2632352" name="2645 Imagen" descr="imagesCA1726ZG.jp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43B0F45-371F-A066-2313-01683843A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9060" y="449580"/>
          <a:ext cx="792480" cy="35814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815BB2-3BC2-52C5-4AF4-759A7F0E6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2723EC-99B5-8605-84C3-F1C56C089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9A8500-0CD3-E72A-7C98-57454D736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7F88ED-1280-6BB1-E496-0CD5A6D68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651B81-85C7-ECB9-A641-70C78D315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1D3941-C6BB-1B30-B279-8CF430BCB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26A572-7CCA-1456-DF12-B5548B5C5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9584D3-5999-409B-9E36-167A30A31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81C3F3-E1BC-F61C-2C83-B14ABF90A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31EFCC-3A9C-E170-AB2F-678F21EC1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D388B6-A4B8-CB1B-1B05-F52534C87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036C85-5197-525B-C90A-FEB49E641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C93CA4-53C5-EFEE-84E3-049801F63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A1C457-76FB-260F-B986-E81502170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2F27EB-6B2F-73E3-5C52-32E649C7C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CF046D-88B4-9828-80BB-C8A89D66C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0ACDAD-255D-9349-E7C2-E9804D52A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8E5899-1BA9-4878-5176-6D40D41AA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DCCAAC-379F-274E-2869-D361DFDA1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0ACFAE-556F-CDA1-BDB8-FE79317FA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68CF44-086A-F0FA-737D-3D893032E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77B507-3FF6-1150-CF4B-C93B308A7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33528F-11B2-3E08-5573-8031671EC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9B8222-9F22-D2A8-7947-D4F0612CA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321CE1-92AB-09CD-A76B-125F7A685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F2391C-51E6-B51A-B597-EADE05179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F5DB27-B8CF-E5C4-824D-01DC7D4EB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B3921E-9D74-4861-97CF-45F904E13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A0E5F9-BBE0-61BF-0CA6-B93EEE5C2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F4D539-295D-3F61-9A20-4AADD3686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931F15-369F-F460-3F33-CF88305C5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427382-DE99-2A7D-30D7-C960D1A97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1DDB06-BCF9-A0F2-5C69-6EC47DD2E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D88CB9-2CCC-75DC-620D-347978AC9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B94944-EF61-3017-D1A7-CB22DF8EC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7B2484-606B-D772-5B50-61605A722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2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F4D831-C3D8-446F-BBB9-FF71C4391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E3DFD3-0A07-4B71-8247-C21D2D5C8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B67723-F890-0BF2-4815-1B09BF20A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2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E1DEAF-7F08-6DF8-81F9-1C80B3539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AAFC01-7C91-C285-E913-500EDAD1D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9D9038-6FC5-4429-E1C6-078E3EB04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D8448C-412B-BF8E-9682-A09101228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175CBF-9F6E-11E5-39BA-42F7A857A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885A24-0031-7437-89C4-20424C8D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94EBEC-07BF-C49C-A3B1-89AC5DAD34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7B7A7B-9BC5-EE1A-B8E7-DBF66266C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BFA37F-6292-1D70-6447-F5AA99084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4F4283-2E8E-7BE7-0604-AF4A63738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693340-BF79-F76A-69B0-09D487F75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8B43D7-6BE2-6842-733D-8E0140449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EA76FF-71A1-BA1B-380C-EDCECE2B6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008C8A-0D4F-7AA3-6749-0EA4C18EF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4B22C8-5C8E-9387-9FF8-1F256C92D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D32CC7-5429-38B8-5089-AA11E242A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8379C8-ABB3-4D55-4646-EB917D2C3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CFB3D4-BBAF-5B5D-BCF5-A9B2DAD76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14513C-0551-3929-5743-C10057120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CD451D-F46D-3008-791F-33F104F54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13426C-C71F-7C19-2EB7-58F6A73C7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F525B4-81EF-873D-1503-27FF1E4E7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34CF93-C99F-7AD0-BEAD-2E8FABE02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8A79FA-E09F-1821-57C0-735440E82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97211C-4757-4183-200E-3AA891F4F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3015FC-98F0-4AF3-BB36-34ACCC071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FA5027-1068-AC1A-247A-0FE1B6935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F9CEB4-BAEB-CF77-0C97-592E641DE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DACA79-22DA-CAE3-CEEE-6FA683DCB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18CC22-58AA-2563-C2EA-5261654E0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80FE6-C147-D3A2-448B-87A7178C8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DD5493-C514-00BB-F21F-1B9F4474A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5A4950-2BBE-9DCC-3B8D-E606FFBAB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8DF4BD-792E-C2D4-702E-8EF82E5DE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EA2E08-69DA-E4BF-34AA-0E36728C4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24CB62-C4FA-91C3-1A4E-45747804F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98E470-AD36-1CBA-01FC-8D7CF236D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2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AFD694-EE3F-BB6E-279C-770EE8176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B60A19-27CF-4019-E538-AD2199CF2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291DB0-8122-D493-36F4-99F4B6275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2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2F891D-33F4-4E20-E9E2-8E44FFDC6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B59EDB-0F40-59A4-D2CA-D983E6A23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A8D635-6BFA-95CB-FD98-A57681F53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6EA471-009C-6576-C0FF-336F46266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171378-D399-480F-E858-B5D58231F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3F8474-0F2C-5952-55D7-C2C6A1BD2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C9F176-36DD-2FE7-9A29-83ADFE417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BF78DC-2BB2-5F64-D4C9-A2BA007B3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E4AE06-CC67-C5D6-3F04-94D1B880E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D16D57-2E55-18D2-5F8D-5DA60F7D9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6AED35-E891-59EE-1CD1-07D036897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98DD4A-B95C-1D96-C940-58AE72FB0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F81D80-A05C-9718-C177-0D37DC57B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6F50D2-41A1-BEF2-E59F-2D7B1FBBC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3283A1-7F35-21B5-D4AA-90A3D7969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6885F5-8E0F-4126-BE6F-944E3368A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CAEEB2-F6B6-C12B-1D23-7D30500F9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3BAC07-3410-A17B-09E8-F42A2D1C9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2EC44C-EA8E-1205-2F2E-0179A1B2F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841E8F-6328-73D7-DB8C-C68363333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616710-0D75-470D-DFF6-DD5470148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5AD2ED-8FE4-11A2-2C56-306988FD1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4AF3C2-CC2C-8B7B-A518-7C7343EAE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538362-E092-58C3-8E00-FE0A32878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C54708-99BB-705D-86C1-E46BF405F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BF2A86-5A8B-A055-A472-D6F05D49A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4DEE0F-F2C6-F27C-9F9A-FA2BD0F24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25C18E-1ED8-2947-3D96-912DDE425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5C61C2-9B9F-052C-5273-30B8C3BFC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45A0EE-2559-BB81-2F7B-5458AC6AE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3480A5-EA07-671A-CE09-77A5D928C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16148A-26CC-C5D0-F985-085B02BF8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41A031-8CC3-F0BD-F5C3-9E429F887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35A9DB-CE6A-0051-E349-DBC23F587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B08130-368F-E471-410E-6C72A39D4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B40A46-8DB5-243B-B5D4-2F35B7BA0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18A8D5-0938-0C62-AB91-9DE3D9C23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2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B6EF1E-B72C-9902-D4E8-79F1DB75F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C7241C-3E48-E5A5-3244-162DB6C19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3CDAA0-0DB1-A822-5D1C-C719A4376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2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B01411-FB6B-4E3D-C14E-138C3DD2D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182E5E-850B-68D6-6128-46FA7D63A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E91392-B429-50D2-97C9-F3AB9A745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3234FE-EAD6-12E3-B951-BD0316C0C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7925FA-E567-C58D-84CA-B51077CEF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A096E3-A134-B1EF-E38C-7076052DA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04B7DB-2C9F-B465-B8CD-720CBE46F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5D6F58-6487-BE67-235B-229D39F35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65A179-5979-4108-BD17-7031CDD5B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B150CF-25C7-A839-18FC-6E9938649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BF4BA0-A7E6-A39F-C0E6-3D4520036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A034B4-5730-2DF4-4755-49A6B014F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A5386C-3EDF-A848-7B60-624C0FF33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D70C15-0122-4AD4-BDE0-AFD3E64B0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3CE791-C32D-0185-CA3A-7DCE837AF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729E1C-736F-8E24-8BCC-BE4565AD0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81F8D1-6E6C-93A6-E3DC-CBAD0BBC41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796F22-A01B-EE85-BF65-78682D100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A738C4-3526-A98E-FA95-40F4AA064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8761B0-4A7D-4DBC-CA5F-9365F8B2D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CB3CC7-B44A-556A-34DA-1708DAF6F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1E9804-3D0A-DC3E-7FD2-26E7C74DB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F02F3A-5702-6FE0-5632-77A6F1E39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426B9E-5B96-3962-72BB-19E6257B3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D6FF48-9D09-593D-B759-7B6EBBA50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CFBF2F-F51E-01E4-43B1-AB0C4CF6D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91C3D3-7E44-1745-6C95-BB519A560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202776-FF6F-9EF2-677E-4F5E61496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CE4C03-13B7-2BB5-DC9F-0979EE394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DC6C11-EA5C-6EBD-3017-A3FC6637A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427E5C-5D34-37B8-F4D7-E49587596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BE0E09-3435-24FC-628B-EDC4A3F6F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F79B86-7E1A-AAB3-0DC7-1722A77F2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6C2A65-F477-5EA9-1E1A-1B27C720C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1CFBFA-EAAD-0C0B-C697-DA8EA1445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9230DE-FEBF-D355-4B57-BDD1D3CDE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74A086-73FB-1273-8BF4-5CED64E2E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2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E26C39-B214-5C0D-E96B-62A503465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EB87A4-C06F-003C-9AEC-F624913CF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06046B-EF5B-2329-E1A3-50EE3476A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25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5A3764-2FDD-F2B0-6780-F4A0E8029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A56C31-2E01-42B9-3B6E-7D1359000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F954A2-44B9-2B90-7033-C40936085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F4DA6A-4FBE-CED1-B169-1C6795276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C9F372-1EAE-F28B-872B-DA51D8830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0F818F-CFE2-A4B3-D5B5-D5EEC2334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FA5247-D055-7ED3-BA7D-A0AE68EBE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88FDA2-2559-65D0-0347-943547040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C023B1-1C7A-FEA6-E106-32040FC01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FFCC06-152F-3D34-7545-ED11102BA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B7CA84-32AC-6C92-089E-92403E41F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CBB8A9-8647-DC0E-0378-242492FED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604285-DEE6-87D8-507F-606F0D396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EA8113-0740-49C1-4F11-8A77D4D4E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5063BB-E0DB-EEBB-88AC-2A7EFC0F1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8588F2-3B2B-3A5C-A8BA-A798F2C6D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7453F4-A593-369A-E6B9-C5293C83A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5FE1F3-81F8-2C09-B106-D8CE1AB3B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B10E90-4529-54DB-AE4F-7DAAAED2F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22A9DC-3AD8-23E9-191A-ACE51701B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E3A600-2A1F-07B9-B24E-937FE207A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F457D0-F7E4-7C63-5228-87B4B4C8DF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0B4DBA-87DB-BACC-42E1-899045E1A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77FBF1-FF7B-59C3-7DA4-F013EFFD3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988674-01DC-14F7-BD7A-E01DC8CC2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32C24B-F97E-74ED-8BA6-D349A7E5C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34EB0C-C553-4A6C-4CD3-FCC354D60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6F9FCF-DA92-02D8-8583-5D32C971E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44DB74-3128-B199-A494-79331E051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04C280-94D1-F00C-54EE-BF288870C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CA369B-7F45-8E96-B7BF-FB6D41F03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1A6918-76F0-DCEF-B5C0-E23111547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8F95C1-4CF9-7935-6E4B-65439AA55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706BDB-6B77-0685-88E7-0C8CE41AC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812452-7413-88FA-0487-B78828045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771C1E-2175-E93E-E6D0-093CCEA9E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D5CF66-D83E-D4DE-5184-0320CD4DF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25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141829-2BFA-A112-8EFC-DF6E35AE8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9D752C-D481-4E09-8B3A-164E525AC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649194-CC1E-E505-C0A1-A224F3A8E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25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8FC788-4E84-DD85-40EF-64DA05162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366AB9-9C07-A341-B9CB-2C90C41B9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DA468E-CF1F-A061-9145-F6B0C8751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F329EA-D9ED-4D76-4FA9-390A02691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8ECDC4-6E50-EE56-C089-C4141A9D3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0E4084-65B1-A678-D69D-63271A491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E24072-D961-33AE-9ACC-BDE42569F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C1CA85-90FA-2464-A5C9-86363CCAE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39C0A0-11FD-473A-2CAD-050143015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8A545B-061B-0A51-12FF-9713798DC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503F17-3FEE-0073-FF7A-DADD01706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7993F7-07DE-968A-E1DB-05507D1B5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4E2972-40DA-BDA5-FBFE-9F78BE00E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5EACC3-C426-5EBF-E994-46700EB6A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79FA12-CA12-27C7-8D16-6EE43E11B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4575F8-BA0E-CDE5-D98A-B52DD3E72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D926A3-5BA7-588A-2753-6AB05ED00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A2FCC6-4848-6DC5-4DEB-A061051D8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6927D8-83E8-11EF-53F6-755EBD09C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F83820-7AF7-DE2A-15E6-F8325B19D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475BAB-015D-8F92-56A0-F406CBE7D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8B357C-1502-1F6D-7684-7E5BBD2B6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1214D2-2CD6-3CF9-6900-772FD5B0F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F748E0-C970-4372-275B-F67BB72A4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17B731-26F6-9D89-3291-649438733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9D6500-C510-B51E-76C7-DA1DEECF2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B6E913-A4A6-A4B4-A4FD-110BF13CA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1ADEFA-6452-86F5-6A5D-59999A293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0AEF99-1524-E58E-78B1-C61375B3A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213F3E-A336-151A-1108-180DBB93E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BDDE17-5BDC-B083-BB66-5220E0EB6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1F3414-0972-49CA-5E66-650A2F0B4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9D0A5B-4DF4-B014-2DD9-E55E3752D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1AE8D9-48E3-3434-3B0A-649988FDD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A9EFA8-A008-61E1-D604-C6801D029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06A418-23F4-A08D-F4FA-A8CE1BD61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CEDE57-33EF-2A75-F052-113CC20A2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25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629B07-50B8-73F7-9C40-A94C667F5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E62B89-9351-BB1E-3B39-287800B75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616D33-34D7-ECED-2F20-4CC0668FA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25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1B81D6-9D6A-01E6-B2E7-D18A9AF52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5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A5DC5B-077C-A88F-27C1-D07D3FC88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5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608BA1-F833-9517-972C-CACDD43B0C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5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D29969-033C-D14F-1A6E-30D102279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5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F42630-B08F-1E6C-6C37-8D209FC7D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5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416E92-929D-0077-CAA0-6178B79D6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5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BC03AA-B245-E9AE-8397-18354919E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5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B5E67C-1303-8F6F-6D2E-953610FE7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92A702-9491-4598-3D6A-5A277EE7E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6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6D28C9-AFC2-2375-BEF6-C51CF55CA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2A8CC2-6372-E3C5-8793-F06A72800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AA872F-E767-4589-CC0E-7A848AA2D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07C910-5A06-1FA6-5CE1-F57CCF96D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6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21783E-AFE9-434F-B64B-BEFD5EB74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7744B0-70F3-9FFE-BEE1-4EF62C5C0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DFEA02-C19C-F4E3-DA96-E7A63DB78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EA29E5-F6DC-9320-4EFB-38BA763C2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6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BCE5CC-108A-A681-CC92-82017389D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16A55E-5FE1-4834-12DD-9D1BC2453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27D462-B250-A414-A343-F21C64051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F92A33-E736-0F8A-905D-824EC0A4B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6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35914C-3384-1E20-0DF3-380FE34CB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D3A7F8-F6D7-0C22-C871-93CB44DCB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B5D127-18D1-75FE-DE22-D35C27702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427615-CD32-1BD0-BC67-97ACA7A63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6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2B6E68-7D10-C117-3360-700B8638E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3402B4-12CA-BCD0-EB48-5299181B6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711D65-CCA1-0191-2EEE-4E0886C8C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65D3F1-3155-AADB-B433-922AD39A0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6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171A21-19D3-3587-348B-0645B192E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F8341F-616F-72D4-858E-F1E92AEE2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DCC7BC-D10A-0C92-40A2-D7774D62F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F8F567-4721-0905-9035-AA4C7EBC1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6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0CAD7B-B37C-1CFA-8B24-06589C72F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F554E1-D37F-7A6D-50C2-7EC02C908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8B076F-8522-AFE7-0124-9466EBCE8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89443E-1D32-1391-E5D5-28A69465D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26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E3D2BB-FFD4-A09D-BB61-7EFA68EAD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ACB241-682D-F511-777F-D39BBFEED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2F093F-3D14-6370-539D-7152EA43C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26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B8FA06-2DDF-211D-BD68-9B4776C40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4F3770-5A98-5733-26CC-A9CB563C6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C86965-B308-C4EA-E239-B2536589E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DE78A4-2265-F685-6318-942C12D83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34F737-4AE8-0086-CEE9-693B0662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560F0D-6DE8-9883-E75E-62ACF1B5D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D0850C-3B62-DFA5-2655-B5FA31D57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134434-7B1C-1D9A-2374-B550A3382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ECECF3-B887-C534-A8D4-FF3CE1824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D37806-431F-6A38-DA66-1D90EFF37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09ADC8-9B37-0CC7-51FE-DE7A6B5B1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B04A23-3D09-DE4D-532C-62799E393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610302-0966-C09D-4080-008C6A3A5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0B7AB3-AB20-FC64-8401-00B478F36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ED955D-E1E0-E6C9-428E-1C4C11DCE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40222F-1F53-EDEE-6766-0CB45D5DC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288765-10A5-ECFC-BE06-BF97ABF70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8A8F8D-B941-3A23-E37C-6E1EC22C5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7C0A61-DD1F-0118-14A5-8F1C1018E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BBFCD8-8A21-28CE-2DDC-B665C54D1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196CC1-F81E-022D-F1B8-38957DE163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8949DE-4859-B6EC-C213-BC85B725A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A8C3E7-9A45-6D7C-A883-39490B4C4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FEA733-7DF9-12BE-277C-3EF6EA688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7B5CFB-46D2-F765-BB63-ACAB9E3A4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C511C2-B47C-2281-0007-C4816CD16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0BF8FB-268E-C77E-D2FD-C7946D544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05E477-8F3F-0659-4E6D-D91E82A58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6B5BE5-9954-CBBA-C1BD-F54C9AB99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642CD6-04C4-4E9F-341A-D60D13373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0FB0C6-E76E-178F-B5D6-9258EED74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05F12D-099B-9134-3527-66EA14874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4EC5E4-7CED-D9FD-820C-36FC1380C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BDB752-6C7B-6001-2415-96CC9F299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CB5221-FB0A-3D46-D1AF-20440C973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94426D-9174-9A0A-E515-43347EF5E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3FFE8D-6CE4-01BF-DBF0-F28D997D7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152400</xdr:rowOff>
    </xdr:from>
    <xdr:to>
      <xdr:col>9</xdr:col>
      <xdr:colOff>160020</xdr:colOff>
      <xdr:row>22</xdr:row>
      <xdr:rowOff>144780</xdr:rowOff>
    </xdr:to>
    <xdr:pic>
      <xdr:nvPicPr>
        <xdr:cNvPr id="26326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F7D599-42BA-B746-7EBC-7C9299EBD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662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9727FD-7F43-9F39-F3AB-91E858242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FB2CFA-9784-2008-2676-8E51BDE5A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26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0C24BA-FA21-92AA-6D96-B3E6B6A7E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720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6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CE1F0B-91E0-97A8-5374-1C1082C37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BB0209-B271-273B-5EC1-40A14480D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034E95-171B-90D7-3BF9-B7547C9FD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32DE74-D0E3-22C5-76D5-872F4302C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6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50EAEA-F381-0CE5-8732-BD107ED16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2C9579-11E7-D784-9260-EBADE437C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E05DE8-4C12-1E83-C30C-42754259D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982FCD-55F0-14B8-D153-92A6DD1D0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24925C-D7DF-1645-570A-8B48A12CE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CE80B5-3E66-F39B-FEE3-36E89709F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23A148-34E9-2DB8-9E14-22A79EF3C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3F1B63-D3C5-1172-9177-4233D246F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31F09A-4D96-08DD-4436-40FCBD63E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FB4F22-94C4-D000-F35D-252F6B74B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F5A100-0D8D-1A11-15EB-576F18642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8A2C94-191A-11BB-70F0-2D6C5D81B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82ACCC-9F48-752A-A856-B2A01B240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9E470E-3E9F-6B43-C39E-F4C5F8BB2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59E899-ED2A-EBE4-943B-46FE8A97A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D48EAC-70AE-A66F-D06C-E3511997C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6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0CF8DD-4AB1-3AE5-80A1-359CDABFE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CAE32D-1ACE-3861-1427-A861487EE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2376B5-BC2F-C76E-B13C-827453DB8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7363C0-9700-D63F-9D83-B4EF699E3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C3B3AC-F1F3-5228-4EB4-1D8EE19CC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B7CFC7-72B8-19FF-8A44-38EC3F1D5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56BF10-6423-A73E-2F31-699095695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DFA88A-4932-63AB-DA30-41E497847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D53490-AA68-F0B3-1D60-ACBBB57B3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B01257-A1B3-3EB6-EBDC-4E593E818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508690-FA3A-89AD-1128-9E8FF440F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EA25AE-F39A-5D3D-EC98-9561B3F35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155DA0-0655-4FBB-9E7E-864C009033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74746C-D788-76D2-7763-F5D1195EF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91CE46-7D11-918A-F125-C45B7C22B0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C6D030-E77B-BDFD-6B63-DA8A6FCB3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144780</xdr:rowOff>
    </xdr:from>
    <xdr:to>
      <xdr:col>9</xdr:col>
      <xdr:colOff>160020</xdr:colOff>
      <xdr:row>24</xdr:row>
      <xdr:rowOff>144780</xdr:rowOff>
    </xdr:to>
    <xdr:pic>
      <xdr:nvPicPr>
        <xdr:cNvPr id="2632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7611D9-F2F6-B4E5-9C23-5C9D2AB62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625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74ED1F-B0B0-B0E3-CFCB-EC9375F80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AF1E89-D749-CF6E-571E-E6E94B6ED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2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9957A9-3442-8F20-6A04-A5DAA90E6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F71181-DE69-1B52-B1CD-933037749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689F0E-71CE-0B4A-FA39-26613B30B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F71A9B-94F2-21B5-CCEF-D9A7EA2F5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A1CD00-001A-B1B3-F6C2-B1557DEC4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A8082F-035D-E199-49FE-3DA6DDB53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F2235D-06BE-2010-730E-A6B98BB2C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512867-D363-BD3B-9730-B9BC37159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A720DD-5EF3-6B2E-5E29-FFC9FCB4B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E04351-2E2C-8E17-1CBC-EF8D831CE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85D9AB-9CC7-7C4A-29D5-8B18B6646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2A7C71-FE4E-B4C2-31B6-F3FCEB8E5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7AF83E-C100-7668-2A2E-9C86F22A6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A1E880-8A80-63AC-62AC-DA18C25B6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8797F8-A766-E8E7-5ED9-D5B36E08A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F59F16-02AE-6A72-50E5-C680E133D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C1C5ED-5C69-C63C-5FEB-FB54082D0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862290-F1FD-81E4-5DF5-565365B30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148865-2396-BBDC-6250-DE13E354B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1A529F-8349-7E3C-D717-1CD6F9E9A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ABF30A-A4FF-D07E-7BA9-088B06811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A02F22-14FA-6357-EE10-D3FD38AA7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395943-AB61-AA38-645E-71D554D338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961F71-73A0-82DC-7D7B-6CB995024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22A793-1E79-37B1-5D8B-D971C20C5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B62FF6-DA2C-80B0-B07F-69573FD7D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AEA4BC-7CE5-0FF6-A512-9D89D1C90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F01395-C339-17A2-A851-B209EEC82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2E6BF6-AC9A-A969-C9A3-BF63D686B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B0B767-6B9C-4641-9C79-DBB030C88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E40C1D-3992-4569-5096-D3BCE8457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372B07-8CDA-8BC6-28E5-FC32FBFD2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5B72CE-1126-ADA7-555E-53CADAD0D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F27BA2-B3C6-59C9-3CE0-06DC607EA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0E6247-067E-067F-3CE8-C4F57AEED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BB2EA3-D108-32FD-DCC1-D6B95EE05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E9EAF9-1257-E7F3-6A50-BFA5E67C4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25</xdr:row>
      <xdr:rowOff>152400</xdr:rowOff>
    </xdr:from>
    <xdr:to>
      <xdr:col>9</xdr:col>
      <xdr:colOff>160020</xdr:colOff>
      <xdr:row>26</xdr:row>
      <xdr:rowOff>144780</xdr:rowOff>
    </xdr:to>
    <xdr:pic>
      <xdr:nvPicPr>
        <xdr:cNvPr id="2632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651E00-9732-466E-732F-06159DAE9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1511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41AF01-33AA-900F-775D-5954A6D84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A38E22-E138-BF9C-3F7D-17486D6F5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26</xdr:row>
      <xdr:rowOff>152400</xdr:rowOff>
    </xdr:from>
    <xdr:to>
      <xdr:col>9</xdr:col>
      <xdr:colOff>160020</xdr:colOff>
      <xdr:row>27</xdr:row>
      <xdr:rowOff>144780</xdr:rowOff>
    </xdr:to>
    <xdr:pic>
      <xdr:nvPicPr>
        <xdr:cNvPr id="2632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97F432-075F-6953-969B-C83F6826E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3492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AC67CA-FCB0-4125-A0D2-B84DDDDD6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4C468F-FA36-23EE-42CD-E8C90C62F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F72F36-69BE-1385-7F99-A90885F86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89F683-FCC7-6B85-FD60-9EBCEF876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0E5938-64E2-F78D-2035-DBFCFB507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F660EE-A47B-7DD4-7744-96A4478AA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7680FC-3197-106E-E194-39C74A351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235B1D-CB68-AD50-B3A6-9FD7ABDEA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E3D17B-A69A-8882-AB83-1BD9EB33E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9F7B92-B65B-C0E0-F47A-210854007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4EA4FB-F949-3FDB-F276-4A7294C07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2A05D1-271B-569E-DD63-DDC81247E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F98A9A-C606-8FBC-5412-69CA0567D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C2C278-76BB-0A50-80E2-5705EAE44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29E4BD-4CDD-B240-C143-266ADD7DA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F9D82D-DDFC-485A-782A-068BFD0C1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27EB6B-42D1-DF6B-98AE-B107CFF88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7B6EFF-36A2-0536-926F-2065273E1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F24495-C8FF-34F9-65C7-89C28970E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1A4691-6EDF-7464-D6B2-D3C4C9839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FFCF9B-A4EE-664C-F292-DDA8B2C22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D75464-5F28-D6A4-2C64-5FE25B119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953565-2E79-C837-7D0C-7F0AA3E35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5C8514-C393-DE07-F5D8-8E756105D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68334B-C83E-7508-750B-58FF39DA5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685CDF-9CBB-02BC-5263-EC0D1B105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ED29B2-EB65-A584-B911-6ED0FDA13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69B322-CFDB-4B9C-3D7C-0AA7393AA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2A5255-1907-C346-A2F6-161282719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42E05C-147B-9BE4-5903-4CD54D45B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C2D048-4897-406C-66A4-39F6F2F3C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400712-C5D5-2A9D-DE37-8FF9F5758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DF72F5-D7C5-A927-BB57-DDB838267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B46482-1B61-78F7-35F4-3F1E94FE6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873FBC-304C-B08D-DFD7-F0E4F05FF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3C637B-5579-2622-3460-F538F225D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27</xdr:row>
      <xdr:rowOff>152400</xdr:rowOff>
    </xdr:from>
    <xdr:to>
      <xdr:col>9</xdr:col>
      <xdr:colOff>160020</xdr:colOff>
      <xdr:row>28</xdr:row>
      <xdr:rowOff>144780</xdr:rowOff>
    </xdr:to>
    <xdr:pic>
      <xdr:nvPicPr>
        <xdr:cNvPr id="2632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0C4DB1-8163-D507-CDA4-C8108D9B7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5473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2E5291-F520-F949-EAE1-D3E699803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97781-BF8B-0EC4-9C71-D76109080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28</xdr:row>
      <xdr:rowOff>152400</xdr:rowOff>
    </xdr:from>
    <xdr:to>
      <xdr:col>9</xdr:col>
      <xdr:colOff>160020</xdr:colOff>
      <xdr:row>29</xdr:row>
      <xdr:rowOff>144780</xdr:rowOff>
    </xdr:to>
    <xdr:pic>
      <xdr:nvPicPr>
        <xdr:cNvPr id="2632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1126FA-E425-847A-5C99-30EDCF8EE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57454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15</xdr:col>
      <xdr:colOff>83820</xdr:colOff>
      <xdr:row>0</xdr:row>
      <xdr:rowOff>30480</xdr:rowOff>
    </xdr:from>
    <xdr:to>
      <xdr:col>17</xdr:col>
      <xdr:colOff>411480</xdr:colOff>
      <xdr:row>4</xdr:row>
      <xdr:rowOff>0</xdr:rowOff>
    </xdr:to>
    <xdr:pic>
      <xdr:nvPicPr>
        <xdr:cNvPr id="2632793" name="1644 Imagen" descr="logo-pef-asba (1).gif">
          <a:extLst>
            <a:ext uri="{FF2B5EF4-FFF2-40B4-BE49-F238E27FC236}">
              <a16:creationId xmlns:a16="http://schemas.microsoft.com/office/drawing/2014/main" id="{A0C4635C-07C5-28C8-2BCF-28A5BBF3E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30480"/>
          <a:ext cx="179070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2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33F2BA-510B-A1B7-D8E3-1D36DD2A0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2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080D42-D84A-4B34-1F55-B6AD17A5D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2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EFCB14-CB85-0117-FC04-55A400277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2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DDDB67-5277-91EE-629E-EB17A8A92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167640</xdr:rowOff>
        </xdr:from>
        <xdr:to>
          <xdr:col>4</xdr:col>
          <xdr:colOff>0</xdr:colOff>
          <xdr:row>9</xdr:row>
          <xdr:rowOff>0</xdr:rowOff>
        </xdr:to>
        <xdr:sp macro="" textlink="">
          <xdr:nvSpPr>
            <xdr:cNvPr id="1886209" name="Drop Down 1" hidden="1">
              <a:extLst>
                <a:ext uri="{63B3BB69-23CF-44E3-9099-C40C66FF867C}">
                  <a14:compatExt spid="_x0000_s1886209"/>
                </a:ext>
                <a:ext uri="{FF2B5EF4-FFF2-40B4-BE49-F238E27FC236}">
                  <a16:creationId xmlns:a16="http://schemas.microsoft.com/office/drawing/2014/main" id="{00000000-0008-0000-0300-000001C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7620</xdr:rowOff>
        </xdr:from>
        <xdr:to>
          <xdr:col>4</xdr:col>
          <xdr:colOff>0</xdr:colOff>
          <xdr:row>11</xdr:row>
          <xdr:rowOff>30480</xdr:rowOff>
        </xdr:to>
        <xdr:sp macro="" textlink="">
          <xdr:nvSpPr>
            <xdr:cNvPr id="1886210" name="Drop Down 2" hidden="1">
              <a:extLst>
                <a:ext uri="{63B3BB69-23CF-44E3-9099-C40C66FF867C}">
                  <a14:compatExt spid="_x0000_s1886210"/>
                </a:ext>
                <a:ext uri="{FF2B5EF4-FFF2-40B4-BE49-F238E27FC236}">
                  <a16:creationId xmlns:a16="http://schemas.microsoft.com/office/drawing/2014/main" id="{00000000-0008-0000-0300-000002C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11</xdr:row>
          <xdr:rowOff>190500</xdr:rowOff>
        </xdr:from>
        <xdr:to>
          <xdr:col>4</xdr:col>
          <xdr:colOff>7620</xdr:colOff>
          <xdr:row>13</xdr:row>
          <xdr:rowOff>7620</xdr:rowOff>
        </xdr:to>
        <xdr:sp macro="" textlink="">
          <xdr:nvSpPr>
            <xdr:cNvPr id="1886211" name="Drop Down 3" hidden="1">
              <a:extLst>
                <a:ext uri="{63B3BB69-23CF-44E3-9099-C40C66FF867C}">
                  <a14:compatExt spid="_x0000_s1886211"/>
                </a:ext>
                <a:ext uri="{FF2B5EF4-FFF2-40B4-BE49-F238E27FC236}">
                  <a16:creationId xmlns:a16="http://schemas.microsoft.com/office/drawing/2014/main" id="{00000000-0008-0000-0300-000003C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16</xdr:row>
          <xdr:rowOff>0</xdr:rowOff>
        </xdr:from>
        <xdr:to>
          <xdr:col>4</xdr:col>
          <xdr:colOff>7620</xdr:colOff>
          <xdr:row>17</xdr:row>
          <xdr:rowOff>15240</xdr:rowOff>
        </xdr:to>
        <xdr:sp macro="" textlink="">
          <xdr:nvSpPr>
            <xdr:cNvPr id="1886212" name="Drop Down 4" hidden="1">
              <a:extLst>
                <a:ext uri="{63B3BB69-23CF-44E3-9099-C40C66FF867C}">
                  <a14:compatExt spid="_x0000_s1886212"/>
                </a:ext>
                <a:ext uri="{FF2B5EF4-FFF2-40B4-BE49-F238E27FC236}">
                  <a16:creationId xmlns:a16="http://schemas.microsoft.com/office/drawing/2014/main" id="{00000000-0008-0000-0300-000004C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182880</xdr:rowOff>
        </xdr:from>
        <xdr:to>
          <xdr:col>4</xdr:col>
          <xdr:colOff>0</xdr:colOff>
          <xdr:row>19</xdr:row>
          <xdr:rowOff>0</xdr:rowOff>
        </xdr:to>
        <xdr:sp macro="" textlink="">
          <xdr:nvSpPr>
            <xdr:cNvPr id="1886213" name="Drop Down 5" hidden="1">
              <a:extLst>
                <a:ext uri="{63B3BB69-23CF-44E3-9099-C40C66FF867C}">
                  <a14:compatExt spid="_x0000_s1886213"/>
                </a:ext>
                <a:ext uri="{FF2B5EF4-FFF2-40B4-BE49-F238E27FC236}">
                  <a16:creationId xmlns:a16="http://schemas.microsoft.com/office/drawing/2014/main" id="{00000000-0008-0000-0300-000005C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182880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886214" name="Drop Down 6" hidden="1">
              <a:extLst>
                <a:ext uri="{63B3BB69-23CF-44E3-9099-C40C66FF867C}">
                  <a14:compatExt spid="_x0000_s1886214"/>
                </a:ext>
                <a:ext uri="{FF2B5EF4-FFF2-40B4-BE49-F238E27FC236}">
                  <a16:creationId xmlns:a16="http://schemas.microsoft.com/office/drawing/2014/main" id="{00000000-0008-0000-0300-000006C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175260</xdr:rowOff>
        </xdr:from>
        <xdr:to>
          <xdr:col>4</xdr:col>
          <xdr:colOff>0</xdr:colOff>
          <xdr:row>22</xdr:row>
          <xdr:rowOff>190500</xdr:rowOff>
        </xdr:to>
        <xdr:sp macro="" textlink="">
          <xdr:nvSpPr>
            <xdr:cNvPr id="1886215" name="Drop Down 7" hidden="1">
              <a:extLst>
                <a:ext uri="{63B3BB69-23CF-44E3-9099-C40C66FF867C}">
                  <a14:compatExt spid="_x0000_s1886215"/>
                </a:ext>
                <a:ext uri="{FF2B5EF4-FFF2-40B4-BE49-F238E27FC236}">
                  <a16:creationId xmlns:a16="http://schemas.microsoft.com/office/drawing/2014/main" id="{00000000-0008-0000-0300-000007C8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13</xdr:row>
          <xdr:rowOff>190500</xdr:rowOff>
        </xdr:from>
        <xdr:to>
          <xdr:col>4</xdr:col>
          <xdr:colOff>7620</xdr:colOff>
          <xdr:row>14</xdr:row>
          <xdr:rowOff>198120</xdr:rowOff>
        </xdr:to>
        <xdr:sp macro="" textlink="">
          <xdr:nvSpPr>
            <xdr:cNvPr id="1896795" name="Drop Down 1371" hidden="1">
              <a:extLst>
                <a:ext uri="{63B3BB69-23CF-44E3-9099-C40C66FF867C}">
                  <a14:compatExt spid="_x0000_s1896795"/>
                </a:ext>
                <a:ext uri="{FF2B5EF4-FFF2-40B4-BE49-F238E27FC236}">
                  <a16:creationId xmlns:a16="http://schemas.microsoft.com/office/drawing/2014/main" id="{00000000-0008-0000-0300-00005BF1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175260</xdr:rowOff>
        </xdr:from>
        <xdr:to>
          <xdr:col>4</xdr:col>
          <xdr:colOff>0</xdr:colOff>
          <xdr:row>25</xdr:row>
          <xdr:rowOff>7620</xdr:rowOff>
        </xdr:to>
        <xdr:sp macro="" textlink="">
          <xdr:nvSpPr>
            <xdr:cNvPr id="1896796" name="Drop Down 1372" hidden="1">
              <a:extLst>
                <a:ext uri="{63B3BB69-23CF-44E3-9099-C40C66FF867C}">
                  <a14:compatExt spid="_x0000_s1896796"/>
                </a:ext>
                <a:ext uri="{FF2B5EF4-FFF2-40B4-BE49-F238E27FC236}">
                  <a16:creationId xmlns:a16="http://schemas.microsoft.com/office/drawing/2014/main" id="{00000000-0008-0000-0300-00005CF1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25</xdr:row>
          <xdr:rowOff>182880</xdr:rowOff>
        </xdr:from>
        <xdr:to>
          <xdr:col>4</xdr:col>
          <xdr:colOff>0</xdr:colOff>
          <xdr:row>27</xdr:row>
          <xdr:rowOff>0</xdr:rowOff>
        </xdr:to>
        <xdr:sp macro="" textlink="">
          <xdr:nvSpPr>
            <xdr:cNvPr id="1896797" name="Drop Down 1373" hidden="1">
              <a:extLst>
                <a:ext uri="{63B3BB69-23CF-44E3-9099-C40C66FF867C}">
                  <a14:compatExt spid="_x0000_s1896797"/>
                </a:ext>
                <a:ext uri="{FF2B5EF4-FFF2-40B4-BE49-F238E27FC236}">
                  <a16:creationId xmlns:a16="http://schemas.microsoft.com/office/drawing/2014/main" id="{00000000-0008-0000-0300-00005DF1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27</xdr:row>
          <xdr:rowOff>182880</xdr:rowOff>
        </xdr:from>
        <xdr:to>
          <xdr:col>4</xdr:col>
          <xdr:colOff>0</xdr:colOff>
          <xdr:row>29</xdr:row>
          <xdr:rowOff>0</xdr:rowOff>
        </xdr:to>
        <xdr:sp macro="" textlink="">
          <xdr:nvSpPr>
            <xdr:cNvPr id="1896798" name="Drop Down 1374" hidden="1">
              <a:extLst>
                <a:ext uri="{63B3BB69-23CF-44E3-9099-C40C66FF867C}">
                  <a14:compatExt spid="_x0000_s1896798"/>
                </a:ext>
                <a:ext uri="{FF2B5EF4-FFF2-40B4-BE49-F238E27FC236}">
                  <a16:creationId xmlns:a16="http://schemas.microsoft.com/office/drawing/2014/main" id="{00000000-0008-0000-0300-00005EF1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43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11196C-0557-9DA6-5FA5-6C4DAF53E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4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FA0C31-29B5-BC1E-EBF7-56C81D3BA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4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2BB9E4-2FD0-F406-464D-CC02888BB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4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FDDBE8-CF1A-97F7-0754-1A64174E6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4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CAD4D2-9754-1A7D-F670-F4532FE19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4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86B03F-8567-2FB7-3394-7DFDB87F0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4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8FEE1E-667B-B783-62EE-7398DC363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4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5F58B6-14A4-43CC-87E5-07AED95F4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4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3C9F1D-F1A5-4313-63C8-5A6DE3965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235937-E8EF-9221-8FA3-186625A18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F64FE0-2F85-9A22-D439-0871B1703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5A61B0-306E-80DD-745B-54F959555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4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58DB24-366C-9B27-02E4-D83AF0D44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1057A3-3195-44CC-9156-BC484262B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D6281C-CA8E-7C2D-2CAA-E5181754B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8B1532-EB22-2A63-FA91-F02223974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4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72E3CB-2A80-BD92-0824-14997B90A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1F2AE3-0CB6-F46D-1F01-F8BB65D26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17FCEC-D5E1-A0D2-1D53-A357C0B07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64F64D-8794-A3DE-5E68-1E963B7E0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43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B58899-CFC8-D975-A449-25A29FF8E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CAA45A-BA77-2984-C092-7599A074B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710A9B-99DD-419D-759F-9FD6057E3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4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212F3B-1941-FE8C-72B2-1217E965F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4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0A166A-7B26-F135-E509-42967D2D7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4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A4D26E-5D25-FFB7-D8C7-F114AC233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4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6110DE-F83B-DBFD-E58E-CAAD72389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4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CEA939-1E83-5E0C-911C-6C21D26C8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4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F19307-2149-54CF-0779-5FA87ECA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4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83E43F-D3D1-AA13-D1A9-421BB13EA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4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4F2546-4CDF-0705-FAD8-3B2852AFB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4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E55189-CE9F-CF5B-9195-61BCEB399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43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CB646D-3B60-37CF-BA51-B4CB8D731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4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D9CEC8-AFCA-652E-641B-ACD15739C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4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0A49EF-D5F4-4E19-F9E6-BD6B7A866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4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1EDADE-8238-E8B9-0937-F062D36C6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4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080342-8EE3-5041-2E2A-7E18863BC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4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5E2F63-B34F-3251-8A71-0D9751DF5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4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911919-ABF9-A1D9-2E5D-28505AE0D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4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1161C9-A990-C056-142E-649401DB9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4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BA69E3-585C-A27B-DB8B-6122464DA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4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1A260D-96BD-8DF2-BED2-3AB813B06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4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DA2990-51C6-497D-053B-66F2E9D8C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4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F0D0BA-F1AB-E230-32E3-99A46B448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4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2DE9CA-B106-012C-4E16-45A1BBF29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4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4EDF6C-99C9-B2D8-1942-D90B7E895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4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649B98-F9D4-9E02-0925-BEB69CEF8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4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4BAF20-F898-C917-FCC9-DFF53D3E6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4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58EC98-308D-4FE5-79DB-B5B085769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8C11BD-B590-2DC9-C542-0408C900F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BEF0E3-F32E-5C7F-845E-0FD3C8D26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CC43F2-6FC8-2945-EBF2-1CEEC22B4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4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7DE859-91F2-DF94-27E2-1206881AC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8CD889-0700-1924-CF31-46623608F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77EF49-E69D-8ED2-10EA-0EBB7F2DE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C76981-0D2F-5542-A172-B5FCE4DEA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4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924005-6429-307D-8B1B-3CBF52B07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4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378D90-594C-3BC7-AD29-DC8C00BA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4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C140EA-0F15-65F2-A083-5F6F66E6A3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4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B2715A-1605-F8F5-733A-485DFA602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4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76F655-67FF-4A90-D775-4672B7FC8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4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8FAF2D-BB6B-DF31-CF49-5A2009B74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4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ABC8C0-4CF5-BF4A-6BA0-1DF574AF8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4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C89458-8707-29A0-C7D0-D04785D71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4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1A76F3-F706-E7D6-1152-51DB52B95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2C21F9-F1A1-3A20-5C49-73541A723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F0BC66-13BA-CC9E-E435-7D4638924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EA6116-2541-E371-FF3B-C803245A1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4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C00B33-833C-75EE-C314-6027BCE2E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F6CAD8-54D4-1593-0CE2-50B7952AD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8843E2-5B25-783F-FA21-ED88C37E8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4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3E8B4D-7D1A-AB7F-9545-4387FDFD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4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5928C0-0927-B403-3F11-482E5FF50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4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09E95A-28DE-5376-B8D0-B2491B610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4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F9C1CD-EF73-3324-F0C9-0EBB85422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4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D56865-6CE9-1F37-BC29-E7226AEDD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4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1A6A37-60A5-9716-D990-447B21676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4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4B2E3C-B52D-6E3D-5346-347156506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4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322205-C0A7-90C2-6838-F623CE60D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4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EB0587-9CA7-991D-94DD-F1DAD157A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4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6E879B-9181-F66D-0EA9-AD000C1C8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74E946-FEE5-C888-5347-B815C4706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654EE3-49AE-D47B-BF31-3BDEDD6B4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CCFFD7-A3C7-DDDB-8400-BF033452C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4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179E66-D477-2949-D1B4-327215C8D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AA78BF-E551-961F-E270-621A47FC4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B28B9D-3A65-4C90-CA53-16E1D987B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B57A06-2219-2E4B-941F-018D62995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4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517BFB-F96A-29E8-EA82-E0D8D67F0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78298A-9994-3989-4A26-8E90AA7E4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CF53A3-CF69-CFD8-6C70-80C7678B2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B6E647-C1C4-0597-21F4-544638EA4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4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1C3DF8-B08B-AB71-2FB6-640875678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8A4B2A-A48B-6C5B-57A6-77656BFE9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F35BD0-1BBC-0375-9915-3B01F119B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4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D887D3-5CF8-7095-0416-11F8B8957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4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2B9254-CF5B-01D8-2E1C-9E4C1B6DC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4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A8BB4A-CF55-6B51-20B0-01A1D9FBC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4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E343DF-6F38-2B9D-77A4-63B1CE13F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4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CC22BD-2605-1319-1B9B-6FE459507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4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B1FD22-93E0-BF05-8FF5-F0F728BBF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4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2F547B-41EE-C5E9-36CE-3C954B69D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4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B16113-3502-38DB-7A18-C4A7350F3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4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F7C1C2-5B9C-117A-BA42-C20E0E4D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4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019833-89F2-26CC-D197-E0B7BE314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4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E404B5-01A1-1D74-56FB-732EC41DA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4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785949-1405-9E9F-E313-956C797AC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4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1E0D8F-6556-7973-872E-F7260371F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4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FA8C61-E652-256D-7A97-A950C7522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4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1B66AA-8624-C7E3-ABD6-4FC47B69E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4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460C0C-24EC-EC2B-5A31-3FC805F60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4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620633-7E20-F1F8-E44D-E2FFF035D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4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AEE237-8CD7-8070-EDBF-8CF411A28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4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15B293-084E-339A-DF47-3ECFE73B6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4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5590D0-0531-6675-FA3F-C51A34A08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4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DCFE04-6A7C-50C2-E8A7-D87986EFD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4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A811BA-ADC2-99FE-43D8-F5408A3D5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4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9D473F-9593-F5F9-21F2-20F2C170D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4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F45CFA-4D8D-617B-6703-DCE1C645C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4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A48CF4-DB26-D798-57E6-B12CA3A82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44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B06185-0D4B-20B3-21B3-67E35C72E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AED25F-D5D2-D551-B1BB-728F872BE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70333C-655E-0677-93D2-3B50292F2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74C49A-ADFD-83DC-0894-D42F41633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44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382D29-CD08-2B13-93D8-0D70E065D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CDF9D9-72D1-FA57-01E9-8DECC21B5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C530B3-81DA-B74F-1356-9715CF159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B0284E-E5C8-4EDF-9A50-DFA2289C4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44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B4436B-C00D-A2AC-3958-2164EF79B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44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3DBB78-C40A-F13D-B8CA-56A1E4369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44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25D90F-786B-21A6-F37C-9891B82A5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44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28047D-E7B0-36E3-4429-D49F52824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44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7CC6EF-0FCE-0E19-3565-16795C864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44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B089F7-F1D3-C24E-3809-6BBDF4C35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44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53A74E-1819-30B4-9672-49EA8B39D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44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702735-4A5A-8B37-50E3-7A7D80B53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4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11C954-30CD-959A-B8A4-31F7D933D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42F0F5-9194-888C-A5B8-7E4861518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CF033E-7CB7-FCCD-5DCC-23FBED832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2D330F-093F-D44C-019D-C7E5734C9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4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17237B-53A4-5D00-C85B-61BCA0545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86598D-77FD-9624-3F40-C5F9F7505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8CB026-BF26-06D8-82F8-18E642B23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4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E82FA1-5FB5-58AC-2C20-9F115F501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4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B2B61E-9622-DDBC-72CC-6F1DBBE24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4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AD4C2F-684D-94A6-5F1C-E73118359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4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BBFD63-C12D-3C34-D9D9-D0FC132B5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4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211D2C-6E16-B268-67CA-C5CA0BF70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24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6BEDCB-A0E1-7402-6B4F-32A9FBE79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4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DBABE1-080E-9CD3-8A96-96DAC50E7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4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950F21-987E-C6D1-78F3-17C663A31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24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5EBA40-FEDD-9259-201B-DCFA5885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4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12460C-B324-37CA-C2F1-04B2950C1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DC9EAE-3C85-2454-27A0-FFEF8A818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E54F0A-9D2B-C74F-6380-A9121A6A3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B93063-4E15-0774-E5FC-74FDE016D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4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B815EF-4734-5C1E-C781-1188641F5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495824-D2F8-9E71-302B-FFF25B515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90A3A5-E368-9CFC-FA4B-D40CC9AAE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8CAB03-0088-78FE-36DC-3AA835B00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4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015A00-9E17-78F0-CCFE-A21984FA6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0C918C-E119-72C3-25FE-7FC8D29C2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558647-533E-64A4-390A-BC03E142D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DE0D35-9643-815E-79EE-CE369D178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24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C52DF7-0CE5-95E0-C313-23917E3F9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E1E227-13FA-01DF-1821-A194A4A78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E63A9C-FDA9-B81A-8DB2-7C9AED3B7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24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159CBC-177A-780E-9AF8-AA67FF7BC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4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BA3B04-48A4-A4B4-2A0C-5FB6D5418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4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305A59-E8E4-F5CC-01C2-F69630F78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4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8BCFF1-7632-5FE6-F229-B9F1D35B0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4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5EA503-15A7-D55A-BCFD-EDFDBAB86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24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22F62C-2268-35EA-0DE6-364648504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4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E75A3A-DE2F-CD81-4A6C-53E506578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4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D4155A-C555-2E87-896D-23B0E13C3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24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D9F26B-46BD-A7A8-D192-0CE5140CF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4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C3D08E-B2B3-4D20-3350-B02869182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4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EF790B-7221-49A5-FBF0-55973B196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4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9A8234-2B1D-D4DE-6466-AE09E0B14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4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F746A4-CAA6-9781-C611-E6C99B7F8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24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5B37CD-87C4-C38F-F8D9-BDDB7FFD9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4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F21D7F-67AA-73E4-152F-1CCACAABA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4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A9C241-CE11-328E-5BEE-EED2667E2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24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17E4F5-A78C-88B7-979D-9BA3FEA5B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4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FE3C31-AB70-1075-AD71-98B2A9951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4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9B49C7-4724-D46A-CCAD-8349AD4CC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4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B2B665-14C7-85F2-A168-069B37725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4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BA472D-29AB-54C1-405F-A25C9A338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24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ACA8B5-B80C-92B1-A335-011319339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4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885941-DFA3-6532-60B3-5D6166A22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4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B60842-C213-B81D-2516-2E60FAF3C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24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38F5B4-F3E8-17A4-8012-52FD111A4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3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6B7F48-C248-23AA-585D-4C9454DB0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6F0E99-D14E-132F-D626-8184D9948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1A3BC6-C667-A94D-035D-BD60A7179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CA46AB-0663-60FE-434F-065A40BDA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3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58492C-5FF6-A133-B639-B0A52DB47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DC7DA4-3999-A8BE-9552-D6878F384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EB39F0-6416-B2CD-6C2F-61D272877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1285A5-CE89-D10A-A35D-CD7BFB7E9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3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E677D6-0F94-A250-A354-1E1772F55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3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B8DA6A-B111-A640-98F0-8F44A4DA4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3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20C2CF-BC9D-60CA-4995-93679EFB5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3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CC26A9-0642-1104-4B11-C1C58B688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3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7197D7-6A5B-0DDD-B285-5F09F223C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3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14FFD6-28CE-8E66-9BF5-7C85F6A04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3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0CACCF-531C-FC5B-2309-84C3AFAB7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3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1413FD-FAC7-BB3E-ADFD-E766C895D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3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36A71F-C1E2-84ED-8549-FECF041DF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C1AF18-A892-861C-A095-B7FFA5A3D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278BFD-B0BF-83D6-B391-461245CA2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8D727A-5064-934F-9218-43CDB89FB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3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605BBF-4B3D-A8D7-937E-D77625AE4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3C997B-648C-0DAB-F5EF-5C0551AB0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5B2858-0B16-0C04-7BFD-4451BA27E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B4C7AE-ECB2-D4D2-E795-CB331B286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3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427252-577E-8101-9947-5D24764CA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3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4FF115-5323-AD9B-C5D2-776884787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3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0D459D-E25C-FE08-AA30-C74E07E95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3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A3243A-E38F-DD39-7B92-3EDBC7FCE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3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976955-E81B-D30C-4F74-13E3A1025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3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50650A-F868-3CF0-B4D2-24F125B32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3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0CE345-BA81-1D72-A6AA-A72434047B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3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1A2A11-259D-99FF-336C-BA63D0D82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3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1C9286-A0FE-BDAF-F525-361124617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BB6732-0A8B-3BD5-6420-BD12670A2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C2BFB9-FD34-DEA0-CA37-E17D2B584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834765-0160-5CC9-4EC8-8B35AADA0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3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AAF8A5-1807-41D7-D63C-76E5FAE0A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FFA8AD-AB60-F567-264A-2CE248620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56D6BA-EC92-BEC6-CEA8-906B9E89F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7BAFC0-302E-899E-EF01-32A1830A2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3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7953E5-1DCF-0A10-0E05-17413CA8F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8F554F-DB87-4CE4-895D-7636C6830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BD9D56-B419-F0AD-442D-C9BF61A4B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3A7F88-B29B-64AD-AB67-FF8ED266F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3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4BCB12-79B1-2FAF-23D4-033CCF39B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038997-5DB7-9E7E-A96D-E511C4DE4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E21E15-0756-6F7F-98AB-398865E1D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5CDD12-6FF3-1660-B5E5-D72627FC4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3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3D7F60-C4C9-84FD-5603-0E11CB8C4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F5ACAC-BA19-C259-9D4A-B99689B49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49D909-0F19-BE13-9F04-CC1FF9769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E2DB99-F449-A1BC-C09D-072E4279F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3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7AEE17-14BE-4308-26F2-DEADFF466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A2A38F-5D56-C07A-F4D0-B423B4118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C0E768-F794-F3F2-B926-AE88C481E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3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BB6AE7-0BD8-EB1B-EC93-8DBB07255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3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F0306B-CFF0-F7A5-ACC0-061B976ED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F3543F-2D03-5F95-DF84-951037C8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56921E-7143-3314-0F5A-572B8F6A5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32B595-6A8E-E4EB-94A7-6E2F55320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3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DF5A6C-1592-5B0A-CE11-4A6233B95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421C9A-044F-B615-47F0-8CA478FB15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2CD7CA-CEA2-2B8F-BD9B-2E4C03E40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468AC9-005A-DDF1-28B7-551E9FE0E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3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526351-8A7A-EB63-8B33-A3035BC43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6E7C46-EA2D-FDB5-C3EC-30ACF624A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5EF22E-BE01-38C4-850B-98BCC2551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4170F2-FB5A-89BC-2C6C-9E83E6DA3F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3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81D9B8-01A7-6129-0C17-4B05371A3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57D2CA-1822-A6F3-B9F2-09455499A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7DC2C4-B8D4-1646-1336-E636B0485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7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DFF232-BBB2-2E10-344A-C49F8F9D8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3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C57FD2-D913-C738-714F-041C57EF9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FFEF1E-89DE-215C-3CC7-0CCA6B748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2CD1AF-B9ED-1038-BED8-987B63D58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9700DC-880F-E5AE-4375-7EB18B20C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38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7DE7A2-5D9E-6470-90D7-121863832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8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BCA704-7613-EC32-CFB3-711D8D25D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8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C2C7DA-1116-C384-2397-6712C02AA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38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13175F-0556-C894-C61B-D246FBE49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38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1A2B68-4898-8C89-A958-425C27066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0A4D51-5725-3F2B-8E61-FDFE4842D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A28770-A102-A0AD-1640-6BCE86B63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DFC9AE-0ECE-2CFE-F89E-CAB044B79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38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DE34D7-6C4A-8EE3-1821-BA92860E7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5E8F5F-7CC9-B3A2-3557-1670662CD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0D1EE8-DC5E-9D05-CB30-ECB80E178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A64130-6345-0D88-D115-87E52C0F9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38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4ED04F-E272-01F4-7C03-10DB28166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B141A8-37AA-8E22-D8C0-B3771A29A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A44FD9-BAB2-66F6-BE62-2E3008EED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A5ECDB-0313-8BE6-9337-33A2840B6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38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8757DE-8946-9CCF-63EE-8CF324FDB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424806-9FFB-5C5E-912C-1A40BD291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2F2553-C9F1-9B93-4D8D-31261C3DB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38AB1D-2B81-BA44-F0EB-556FFBA55A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38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6B5D8F-C7C3-9FFA-AE8A-84B6B4D9B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2B5866-92CE-CF39-4EC6-AF4DD08FC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F5B9CF-DD3D-480E-FA47-22A2D6A17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ADC0D3-1928-609A-6D12-05EA17093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38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EFA950-7AB2-0371-927D-E9A8CF159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BC88B2-B56C-C0BF-E8BB-9E63C23B8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1230FD-D800-78DC-6A90-E014018DC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38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A9D9B0-529D-AD98-0F20-A24123CD8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38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E7887A-8C21-FEC4-FEC4-9C64D36D0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382811-A49E-289E-B3EA-2F4E7BB00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121DA9-DD63-B28E-69BE-47F6FF03E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62C9F1-A8BF-1CCD-939B-E8565BAD2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38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ACDBEE-3DDA-75B9-B998-DE6C66833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FF128E-0716-58DC-F0CB-A61EFB6BA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CB4345-E6BD-F4DD-3D28-57E5BC5F6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F270FD-BB83-223A-3588-4E87E078D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38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A17473-FD2B-CD67-F271-F99D1A339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3CA6C9-9CC5-E269-EE00-D6FC11A71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214CE9-B649-B750-EE44-C208A56FF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B31560-FA3D-5212-CEEC-FBBE2E3D7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38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1247E3-5AAE-AC3D-D7F7-DDE752C3B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BDCB2C-D72B-C340-4969-AFE25D6FB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E3B7E8-E841-38AA-8F4F-14C93A8C6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7B3831-1119-2E8E-609C-51EFD46AE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3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F96CC0-8F14-1638-E4FD-891E63B55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56D51F-F1C2-DCD4-BEEB-17CFE5CB5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01AC5B-BC24-9C02-181F-0811F4D5B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440A82-9366-B3A2-4178-911CB4659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3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FE3941-FF11-13EE-C737-345BA9EF4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F6B25E-B0B0-1C84-0239-30E214CC8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FC802D-2B4D-41E7-C5B4-772EB8242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3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4A94DC-9516-47C1-418D-12816AD79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3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76AE8D-E707-57B1-6449-B107871CC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57BAD2-CCD5-A172-70C7-195F3967E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EB3061-B533-523E-9C9E-221219B14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FF6E58-7ABE-46A0-DEDD-68739FCF5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3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1BE0CB-F145-EE92-2696-2B3AA61ED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DDB5E3-22C8-4B38-30F9-8468340FF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A2627D-3DBB-4832-1B2E-71363AE0F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1CCB27-18F5-1A17-C836-F60FAD16D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3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DDC780-5A1D-06AC-5F0A-B3692B16A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63CA78-94D1-C24E-CCC6-DB03053A4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390DFC-A3C4-499A-0616-4C303384D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C6F185-07BB-3FF3-617E-D85FB485A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3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EA0556-0418-1A07-F53D-180C533DF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D5482F-E005-819B-9E0C-BCB4F12F6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23DFE3-E276-4014-60A0-2A897D601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DC06C2-CAD7-87CF-3DD6-D20F59746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3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2E9DC7-C9C3-1F7D-91FB-FA203A25E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112F0E-76C8-044D-9715-0B103F20F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444EDC-EC6F-60EF-8B5C-4CA26626E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FDC2C3-28C7-5E73-8619-4766F1D09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3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6F8433-E4DB-425B-7143-92F18577E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D5C9CC-8EA9-6FBA-4CE5-3322D112F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DEE1CF-11DC-8BE7-2E1F-9895DC159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3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BFCD81-58B9-AEB3-3AE2-7A6548257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1</xdr:col>
      <xdr:colOff>417195</xdr:colOff>
      <xdr:row>2</xdr:row>
      <xdr:rowOff>76200</xdr:rowOff>
    </xdr:from>
    <xdr:to>
      <xdr:col>1</xdr:col>
      <xdr:colOff>1882201</xdr:colOff>
      <xdr:row>4</xdr:row>
      <xdr:rowOff>240079</xdr:rowOff>
    </xdr:to>
    <xdr:sp macro="" textlink="">
      <xdr:nvSpPr>
        <xdr:cNvPr id="348" name="347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0DA8608-D2E6-5E26-7B6F-C6964CD34211}"/>
            </a:ext>
          </a:extLst>
        </xdr:cNvPr>
        <xdr:cNvSpPr/>
      </xdr:nvSpPr>
      <xdr:spPr>
        <a:xfrm>
          <a:off x="514350" y="76200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3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7C0B6D-39DF-F553-B748-46E892B86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EFF782-4E8F-5A0B-4A4B-A13FF3D31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2789D4-2252-BAA1-48AB-C24617AE5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9DD5E3-208A-A7FA-5AFB-79AFDA5A92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3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F95797-16B6-C6E3-4065-F933AE266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51154E-125F-9594-3EBA-28B4936C1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F03E72-9738-8E38-A8C7-C06430A84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7C2249-7344-BE7E-E627-E0C41E129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3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13F7F0-2913-D9A6-687F-7C5AB88B6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7BE187-DD35-F2B6-AFC0-1969EB776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DD85FE-2E36-FCF7-16EF-CBE2CF64F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0FB333-6E23-B644-F6B6-970A7CE50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3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31C170-3D84-BEEB-C938-8122BED80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64F637-23CC-FA0D-BD67-7C7F92C6C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3EC8E0-9BA7-71C3-C8EC-9CD26F1F1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3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87E8C9-8C27-3B18-3303-0D1B2910F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3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83DFB1-17F7-439A-3774-18AF634C7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CCAD38-79D6-5E02-1192-7A86FB002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0889C3-D320-1806-477F-833A637D0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084C7B-6AC1-B9EB-117A-42B6CCF30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3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4C763C-2AB7-CEBA-853A-052D3553A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E58A08-057F-875C-03B6-4FB70E74B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F9885D-FD53-CDFA-C014-62CE1BF02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19E059-D3CD-2DBE-D1F8-D978A5BCE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3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B7F55B-F2FF-5923-956D-6795FAD46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713D6D-A429-859E-082C-D1183BA9C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ACC5EF-38D4-4969-2705-35E5DE2FF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9FF80C-81DA-8C2A-9561-9383F99D1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3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85B9A4-95EC-CA49-A9C1-C16F3440B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5E6BB0-5CEF-5E56-6245-3F2C69587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A92716-EF3E-60C4-7755-B892DC5BC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BA39ED-975E-FE30-F2C5-5FC196AF9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3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F78BA2-9DA0-99A1-5392-8E7AD3B30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63BB7A-D120-7958-AF78-386BC5293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4F692C-1A1B-D83B-4B4E-9F4769E20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198306-218C-B85E-10BE-E0E55718BA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3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334497-EC73-46FD-96E7-1D31710BC9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437DED-2390-A4A5-4022-29CD9A504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6405AA-64B4-62D9-8C84-EA7051BE3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3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E14907-743A-483D-EEE9-166BD1C6C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3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8D78D6-1D21-0CFC-DAC3-A73700265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5E3F72-5114-AF38-1DF5-6A656F947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691BEF-5CD7-5509-178B-D8B9DFF03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4E8932-77E6-8C97-4EB0-B7BE56DA5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3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76A078-B709-38C7-90AB-D85630002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AA28EA-4E41-24C4-9523-7824B7A60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3E5297-6BC1-C3EC-EA4C-F98829012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659269-EE91-00B0-2473-C6D805DD2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3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D52BC6-E0CB-E416-D06B-7698E6284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747042-5BAB-2619-2DAF-7DBD8DCF9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CB32BE-5A22-A7DE-BC6C-FE9728C6C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79C89C-2BEF-A510-4A7B-63C3EB127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3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AF7B8D-1975-4E63-5665-3722024C5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75FD1C-25EC-451C-B669-7A7EF29E4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EBD36A-FB85-A08B-541C-8404211DB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8A1F7A-6224-B35F-C4B6-4EEA3D50C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3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71A96F-4A3E-43E1-0B8E-EDCCF6758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03612C-0188-B183-C4BD-247DA09A5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D6881B-A740-8196-74EC-3150FCF17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52D333-74E2-E088-9115-7F4D357C6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3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0839BF-2AED-B1E8-B31A-A50A15F87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C05C2D-ED69-AF4B-8990-DE9468B36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C81C00-901C-A80D-B69F-9961C4C38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3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8D854D-494C-4832-2B0F-4AA7FB788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3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CAE50B-5C75-E28A-BE27-33C3D8065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03C1FA-FADB-8EF0-2453-897C8B583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550F36-6286-60AD-9579-713B26119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582172-05FA-E936-DFA7-CA1381C50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3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A71A04-97AB-9D16-E75A-7B6ED3442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2FB149-942D-EBE8-0419-CC5BCAD76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42C65A-ABFA-ED87-056A-7E33C2586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4EA81F-0650-A79A-8FB5-FD82ECF5C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3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2B354B-00CB-DBF3-F16D-5FE2623F4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4E509C-31D9-F3AB-4D2A-3B22DD752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DDEBFB-E08D-8495-6E8D-0FA5B0B8E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A223F8-BB97-E344-06C9-0B6CA2B7B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3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D88D39-BDD4-2709-E767-D6BD8E9F4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5DBC2A-894F-34D8-9863-9AB8B60C46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49A992-3D46-AA04-8805-FED73B71B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C3FE02-A93E-4EE0-4868-19B0F2AEA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3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E45473-8F22-13AE-FC2C-647E2024E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527583-6D63-9B70-0982-3F0D7E137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2D3B29-080C-589D-4E5D-29C9F9D8E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934E13-4D37-A9CA-B4AB-CB3CB9541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3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95301D-4C98-C66A-766F-C6E20421F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C18539-EBF6-35F1-8A5E-ED9302E27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03E1F2-05A8-CF06-0DC1-393DC9B48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3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3B520F-C2A1-1425-7E25-BCAC39B8F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3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794900-7B0E-D27F-D7B4-AB9286D4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4349CF-9A28-502B-92AB-9471E7BB1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53D99E-D696-5F81-8F95-A61B09812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7B12E7-574B-A87A-D4B7-1D24728BE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3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CD3040-B082-6CF1-7E3D-4D535353F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B7BA85-29EB-61F3-7834-9AA430883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F988EE-7C19-842A-BC4E-A19994CEC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8041CF-652C-8376-8790-E6084D4B9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3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5B4C59-A9EB-94DA-E705-DD946758C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AE3FD4-8604-D465-0A68-E7670339A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6ABB23-2A94-2EA4-39B2-197E87516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21BF51-9055-77CB-0BF7-3D915A6DF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3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28EC5A-F65C-E8BE-9C50-DF044D09D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47F595-6531-C037-2AF1-FC6D921E5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B15D33-5000-40BE-1B90-A16013A80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D36978-5A80-DEC9-CB11-97B6ECF92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3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214E3F-8077-74A0-CEF7-FF6B04544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0BA29A-0972-7315-676C-7710A6508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44B38D-74AD-56F7-C3A7-2106791ACF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DA3CBE-EC82-F29B-A567-4DC1DA8B5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3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A4AE98-9E33-D039-2D33-51B8645ED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BF97A9-86A2-4BAF-40F1-8DE2EC132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0C821D-229E-75B8-FD96-D5324E4B2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3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FDCCFD-DD38-BD93-FBA7-72CF140D1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3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F91F87-C365-4B26-6C40-E745FDB72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980AFB-C16A-7967-2CCB-786E85552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74C5D4-4D7D-7AB0-1B3A-B5729A295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B1D408-8F0B-95C2-AAFC-65882DEBD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3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78F8C1-5E0B-1ACA-6FAA-3F6FC9302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227129-3897-2C59-EA5A-B2B9AF250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3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7B027A-2532-4682-DE39-E00520029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3E52FB-567E-9E27-2805-13E076026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06A175-DC65-0C40-05DC-54DF8F890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59D4E1-799D-AE60-4F6A-55874D2FD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BDBC0F-14F8-99D9-34EA-5C3B06FA2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0EF8C9-E75B-B320-A815-7C7DE8D2C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42E333-B359-9CB1-98CB-AE187E0E7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8E2EBD-AAB9-567F-5FAA-1EEA630E8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F2459B-F663-CE86-B6DA-CBAE1E9BE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C76D35-98EC-8F77-70FD-15961BC85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201771-AE58-A782-1A00-87B3D56D0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A0C3A8-61FA-0385-0AD9-B1B42245B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1FE19C-5A71-22F7-3DE4-B62010D66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CD085D-57ED-20BD-8678-EDD52AF0A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40EF6C-913A-B022-D4A2-21E23E796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A4231-D9B6-71B8-E129-0DE8BE18D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5EFF05-C02B-74C5-13BE-9FD102D7A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AFEBCA-183A-4EEA-AA99-4A9349BDF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4BE4BA-8C98-4EE1-237F-B33E613D1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C5218E-279A-0138-EEC9-2BB890F1E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55E92D-BE0B-8526-3519-8A4E5F79B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977408-3B8F-606F-F221-8FA5AF7A7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F9118D-84BD-C0AC-B7EA-03D7ACA98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ED5DD1-D800-874E-307E-771FC0EC3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1BD9C1-6C88-42AA-C6E8-DF89C1BE1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C6909F-95E7-2AEE-780D-1EFD75523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8A4BFF-0F84-3427-EF68-29ADB6282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FB9C10-1A9C-BAA5-563C-FB98589AC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CAFC7E-3F28-08B7-FECE-9CA94E06F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5133F9-B945-EAA8-809B-9AE8AB4A7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B34857-B6B1-CBD8-88A2-CC6CE1B77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05EF88-71BC-B430-374C-AF0A44B31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D70D16-3145-CB2C-A776-850BA768B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2E211D-39FF-BD21-C7BA-DB23B8C09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C2702B-4429-6669-AFF5-211928DF9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B834F1-1F8A-14D4-0CEA-F8E5AA4F8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88C825-92CC-5DFF-59D0-C6C595292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3944A0-6AB3-23E0-2061-E358FA1E3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0CCAAC-38F5-6A5E-BAC7-5A6E24C92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9E5A94-3251-D1D8-6613-CD3625128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215907-FE74-8148-A7E3-38C3163ED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E0A9B1-D4A3-1223-49EA-E951559CA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144780</xdr:rowOff>
    </xdr:to>
    <xdr:pic>
      <xdr:nvPicPr>
        <xdr:cNvPr id="2634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8F765E-D27D-4D68-8CD4-DBA4F4AA8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C340A6-025D-99AA-10DE-B064C8314D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DD1671-EC14-D20E-E199-56C0A2CCB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04A6C6-5D98-43EB-30AF-E6039D61E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144780</xdr:rowOff>
    </xdr:to>
    <xdr:pic>
      <xdr:nvPicPr>
        <xdr:cNvPr id="2634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32BD3E-3A72-2230-2738-5486F8920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E0C5EB-92FD-2F86-6AC3-845BA45D4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35124B-F1EE-2A15-A403-27779FB2F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198644-98DC-8303-A413-76BFF2718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F5D5E5-FE43-4000-0141-FE96E44D2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60CBB3-D936-C8B5-821E-53135BC20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9AF9AE-8739-F3B1-9D85-0FC776EF6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4C5FE8-9926-4F2C-4B26-31265D97F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D58A85-9E25-A89C-C061-614BDFFA2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2F3A6D-DC9D-CD86-5CE2-5C2860045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A1880F-5ED2-0F47-E867-AEBD3DE62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DE3258-6120-BF7F-D98E-C6C929FEC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76674D-8C80-BA50-9608-F05F5C0D6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DCB8E2-D30E-4BF4-329B-CB01A308A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DB95CA-BC9E-D33D-2B68-A1173A13B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B35E45-86D0-ED5F-CEAA-97C9A4B62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78EEA9-BD93-9AF0-1D83-5232D44C5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F33C9F-4A07-D065-4B7D-C3FE30905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7743BA-8C4E-DD16-98EF-75A34BE09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74BCE4-23C9-923B-66F0-CA20119CB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08CC55-88CA-2208-AE0A-DDB75474B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C5D16B-D841-05A6-A666-AEADB8A1D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58EB99-7516-472D-F213-ACA1D455B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0C8EBD-F7A1-439B-3786-CC4C3C2FD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A569B3-E923-62CB-11BB-51BA97C84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E53DA0-6746-AAA3-9B51-4F960A378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A0257E-77BF-C1B4-527E-1BFB177F3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0F7399-3DE8-7649-1D32-10A6EDA00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96A8E8-B318-82A7-84E0-AA2F037DD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EA5013-7710-8311-0776-48312F0A8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1BE682-91F1-DF59-AA1A-0E70E9234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C17D8F-E2FC-61E6-C30F-93BEE7A9B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8EC204-67DF-3A7D-C1AD-A0620FA9A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4ABC9F-2190-6F1A-6BC9-38861AD60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6A6E17-3497-5CA5-82E2-AD89EEA58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4CCE19-AED7-72BA-DC14-6F87FF381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E2D9FE-C460-0B65-6185-89408AF70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899851-F770-F890-0845-F279BE178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538C72-93C1-9DF5-D962-53F4318B6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8E5AA8-65C2-9AD8-B2CA-FD232A0BA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3DAD16-DE04-E3DF-C81A-6C266AC03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EA3254-098E-4F9D-FECB-9C2588ED7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AC617B-FCFB-A69E-7128-B03538007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3AE567-2D01-8DEE-3642-07E903804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3AE4D6-A342-8F10-257B-8491AE412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F371E3-ECA2-3C57-AB60-31F216589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0B599F-0EBC-64F0-A0CE-DF605BC09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842890-E9B3-0B63-8EA7-CE5595CD0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A822B7-FF89-4201-C9FC-C6BE7E5B6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578C83-E952-00EF-DF88-453CDDC69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B69404-44D7-989E-653E-467FB6CF1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5FCD53-E056-5504-3442-47668B53C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BA0D02-B6F1-11FC-94B0-9743BD4BA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389BD7-CA56-F3A4-8DEF-6725B8BE7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6E4A7F-6FC7-8E6B-85FA-270B6D311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577460-AA21-0D2D-A38C-220F5AA32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618FE0-CBE4-70A6-C353-ECD20628C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FA8B73-1208-F9CE-B58A-754D4230F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7E900E-E26E-34B2-9B11-D438ADA02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188B67-1BCB-D5A8-C902-0F4554ED2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A4231A-4B17-88BA-FE4D-95AE11C6D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1CC0C1-DA9C-5FD7-78D3-95F6EDF24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05E72C-2A70-61E6-9F3F-AB9A09B64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94DEF2-3618-5230-6014-2B1006948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746B03-7B50-61F0-847E-04667EC5F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D7C98B-7021-F223-D7DF-9C4918180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1559F5-3012-9BC4-616C-A7EAB2546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20CF83-B494-E18D-B60A-8E0E0817F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4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E579D8-1120-E14D-45E5-D8B9E80F8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4A843E-EC5F-6CC7-9985-64D735684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C4EA38-AA97-D8B4-9B77-AB7F05235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E89E1B-C91E-0215-19A6-B12933704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4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E2E0ED-7119-0463-80CF-424520580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CAF7B5-C3CB-D102-2C14-257CA29C1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4130BF-E8A4-4254-3BAE-A77880C9E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5DF6A8-9B2D-FECE-7142-61B79D922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4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1D74D6-4537-B1C0-876A-3355DDA0E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C3C3CA-50D0-ECA0-4B1F-878264B01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137748-C729-4973-6093-E53F08D75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C0F8BE-7AAB-CE1F-9B4B-DF6CC4AC1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4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A306D5-E990-910E-AD9F-0A533E274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341A55-AF07-9151-95DE-3A41A2BCA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FC25B7-7886-A140-8478-CCE20DBFF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06E066-CCD0-44C9-9B50-532875BE0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4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0E6941-4F83-89C4-9554-E791793A7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96AE5F-43E4-2534-F347-0DFF05D90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9D7955-3583-FDB5-ADA8-76BC7A34D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9B54E5-B5C2-0027-7D3D-139C7FBED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4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D66789-FD27-FB50-05E4-476BAF8A4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CF7240-5611-3D6B-A4B9-715688A84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69B677-EEC2-0D0B-FA6E-3E67988E3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26FDE9-F223-3D1C-72A9-97CE5315F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4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C47481-B3C8-8CFF-07D2-8D9E4AD46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E40704-20C9-0B43-ED60-38C871626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67EC40-E60E-D8B6-2A7F-EED988CD8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3C503B-BB1D-678B-AFE5-C93F14398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4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97F2A4-262B-A62F-39EB-A391EB4B4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33F6DC-F92A-26EC-8A0C-7CDEF6C3E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FF2F8C-EDAE-366C-31CE-46348E613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41ECD4-12B2-1778-B20B-E9D9B6D9F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45EE96-C596-05DE-91D6-C96E8657A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D34CD4-41CE-08BE-CF2D-C0D3E7C1C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5BFAB1-C3E7-4D01-C3DF-E3D4B6993B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1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426142-9A37-A14C-3FA5-F660B3B9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F3F5D4-1FC9-C357-0AC9-6DFB2DBB6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D20BD2-7B24-E3E2-0D06-AE30F3097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CE97D0-D4C0-4291-400D-D9ED907DF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011640-A39F-8479-FF5A-729118971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4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BC1BCA-27ED-7EFD-1EF6-F5C1F202A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711F87-AEAE-EF36-6043-CF122D134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AFBA73-8D57-B5D4-8EE1-45551C443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CD6E34-E338-75EB-321B-C9A91CAB7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4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F9749F-7A01-ABD8-1C5C-69DE934B9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D5511D-8E90-3F41-0F4D-4BD4C4CA3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E88831-0D01-F05D-C447-326911E65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FF090C-818B-0D26-B091-E25AFA595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FC79CE-F154-C253-BDA3-0C982FA86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04DAF-596B-4226-E3AF-C54032F8B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1524F3-F9B3-AE65-8B1D-C428C7E8D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E46DFE-8D73-8E77-EA8B-BAD4D2F6B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F157A8-EAEA-39A5-D7FC-708E5D944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D1F521-8575-5247-53DF-F558BCC18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DCFFFB-2E61-11CA-21F6-EC47CAB11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603B8E-81B6-B2D2-BC6D-B05AAA33D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A2E755-D320-C79A-5B03-24F75FB6D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12D6E3-93C9-BB3E-927D-FF0891914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99D0CE-D42F-BA0E-F73D-49EE518E9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BFF9B6-F2C2-ACFF-0723-E8E99053E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0D0A65-5DF3-4F98-C157-071B3254B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7FED84-5911-4DB2-0CFD-5F322BD54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FF1D1F-F550-73F8-94B4-7DA0EB189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904C25-F95F-993D-0338-9AEAACC1D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59E7E9-DCBE-16A2-76DF-1C8C62ECF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6E14BE-E594-9899-48A4-01DEDA52F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2C8B34-22D0-3829-D200-9009B10D8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2791F1-9B3E-A659-1CAF-1691A0FA8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6A72EA-CF18-619D-A873-E753FD81F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875433-7F03-F998-00D0-B7DF2470A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0D9778-05AF-5885-92F6-B9872DB29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492CA0-22A2-3160-05EF-A898EDCF9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1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0F1522-B971-E917-1163-B9487D465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9AFD34-17D7-CB8B-C941-C29C7B6B2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0964BA-E853-23C6-C7FD-BBA6F8461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0A37BB-623D-2BA1-C4E7-EF118AD33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1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3211A2-E33C-592F-4FE3-23DB3B328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CE0C43-BC10-2BC2-7D65-DEE460209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00189A-7DF1-B031-5C86-95DBAC5EE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1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FD5084-56F8-BF95-6B3F-F64E683EA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1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283866-C160-663B-BAF3-964D0BC99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1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9CBF1F-1421-D709-4609-B93BD590F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1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B25583-3E00-1EC7-2D24-465A1D05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1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48BF86-7933-D26F-5F98-D9B383F97D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1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D8A16F-082E-FED4-C704-EAFF14E3F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1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434ECA-7BE0-E7A3-F497-E5DEBE805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1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7A6275-721F-AA08-F5D5-E76023F1B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1525D2-7DB1-3F42-4A94-5676E99C2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2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76C94F-9C25-F7B0-6149-92DAA6CD1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7247BE-DE29-B048-FB42-BF63E1352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F935D3-2066-32E2-3EFD-B7BB7D8BF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FA178A-A205-B75D-5CF1-606BB7021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2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7ED268-37F9-5DCD-46A5-52274571A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545797-9320-C47D-5554-004D7A90D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5FD5FC-756C-D1E0-56D2-2C6CEC792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2DF15B-4340-C3A0-4355-509635F03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2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E22BF8-046E-69A3-D6E0-974A2A845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372DAB-4690-AF04-B96D-4AA7ED750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B92A16-72E0-85B2-42D9-7F51A4C51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814190-75B5-984D-0815-C914AD2E2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2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B381F9-1D83-590C-EF8C-45BAE2735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D64A62-E1B9-EEFE-6491-7F7F454EF2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DAE6C0-DF85-817D-CA39-9C92C4245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2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DA1D9A-B644-94E6-480B-7D3A70E52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2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847A2F-8CB5-AFA3-F099-B8FA33DBC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8DFB00-AC8F-28F3-E33B-D06A99C51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89FF99-6F6E-EC97-661A-845AAF017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F562CB-A750-60BF-30AD-DB273004D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2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290CD5-85EB-1ACD-87F2-1182BE2A0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7E78C8-48E3-6070-1453-C0A8686E0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9B3EC5-C9B2-882C-4DBE-3A6C7F9CB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7A174D-E721-3498-4C0D-9F47243EA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2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13D987-B8E5-E5C1-DC9F-031013B8C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5BEAC1-BDE1-1E31-84C2-E0215AD25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D6E8A4-3C7B-F690-B35B-F5AD767BD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8C4A65-EFD7-2D9F-9F8E-59B84CC54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2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A250F3-88B2-CB8B-380F-16D707E2C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397917-3255-79ED-234C-3FD1A1155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81249F-341D-9A43-6491-A44626EA5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3D999F-C2E3-E15F-0C22-4C0905E8C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2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79BE4F-D857-1813-ECE9-490206BB2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E69166-C4B3-46F3-4051-90B0472B0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7EC2D1-8877-BD65-D163-FCE724205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CAB3C8-ABD5-32E9-AAF0-68C548FA1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2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BBE98F-EB77-A03F-BF26-D4668A24C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397BFB-A235-62DB-EB50-081673601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3C3009-8569-8EFA-2241-B35C23A51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2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912E36-7F58-DD23-30FA-F9B72EFD6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2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284DE9-8960-E2D2-731A-E3D89CC0A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8C6A39-268C-76BB-088B-7DDF6EF6B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186354-258F-C177-8144-F3A81FF7C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0A2220-ABEC-71EC-063E-BB5E032AF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2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0E243B-EC88-77C7-0E0E-DC9D453FA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45FE3D-BA7A-4803-F226-A0FA94030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9C5B6E-28B1-F838-A4F5-F60D0595C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9832A7-00B0-EB5C-8613-3813F35EE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2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182CDA-0AD9-CEA5-171C-E1E8FFC5B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6103BD-7F12-9642-D9B6-A5D3AA18A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A7A89D-6ED4-A560-734A-11B25547F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4062D3-B63F-C14D-7F3C-E5E0B8756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2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7C5E53-EAFE-1743-1744-2E6929DB9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702BA4-C5DB-EDBA-F964-E31ED04B6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9E2A6A-5FBB-1792-460E-D2C442A5E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17B9B9-B874-1827-39E7-31F8438D3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2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ACCCCA-8B4A-03A9-D63F-1977AB29D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18345A-E103-CD1E-66DC-31BF562A3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EA4BBB-B442-820E-A415-CF0A7D0637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C264D5-3139-ED17-08E5-8DA85BA807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2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5411DE-A9B0-907B-6AC8-301E7A593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9C51E5-758F-367C-CE67-71BA35107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3B1155-3305-0148-0C8A-D0A413E35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2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02DFAC-D46E-9D22-2B2B-D18124D87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2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05D8E1-ECFC-9FCD-5143-C04607E11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6EB96D-7373-D156-60F4-549096AAF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720D1D-557E-BDD5-8EC6-9CBAA7D77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03F825-6BC9-64A9-166A-53747F8CA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2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41FD4F-7331-5AC7-16C1-9CE9F1896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3B1B8F-69A0-3CF8-266A-D8CE76167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27E668-56BC-A574-1CF2-8B0E0E369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CE4920-3FB7-D253-6380-E9C2F32E0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2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D563A9-CA7D-31A8-DA99-CAEC4D6E7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2A27AC-D4AC-2DD9-7B8C-311997A4C0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809089-9F66-0148-48AF-87C9655A0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DEB86F-255B-025F-B281-1DEEEA39D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2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E8E185-7894-3E36-665F-17E646D88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A85167-C359-8290-474C-FD7015A9F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947B8D-3B92-3087-BD9D-0DD27DE90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2D2459-3D64-68F2-E556-212FC112A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2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FC3DB1-9834-A554-9CDB-47FA66483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9BF07C-41BA-241A-5F34-36322FBE0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41A7D9-ACB6-793A-1D49-4855306AE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A02445-9CB9-2F0B-3E37-A026398F8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2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A7FBF5-560D-C80C-E1F6-1947D194F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2819B6-70A7-5BC5-B169-91D60C150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22D924-9FB6-4D53-CC2B-3BFA944D2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2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A58D34-4A01-5EDF-A2F5-8A73B3596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2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581145-91B1-41CF-9ADA-F1F09D575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2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44B7E8-570C-699A-4666-9DFED7830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2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D85A59-A70B-F7B6-CD8E-21C856856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2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E2358F-F0FF-D706-07F1-73740A99F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2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3489D9-7F75-5525-0826-4B3E49D1D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2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4ABE29-FE79-88A5-878C-8261557CF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2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BDFFBF-5013-8DA9-8DED-48C7B9777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2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5687F0-2DD5-1D8C-6278-B9EBF586F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2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86F428-5A8A-FAA6-B238-259E8ED68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2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406E7F-85E5-CF7F-A0AE-C969D534A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2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CA138A-E128-9D8F-BD34-F03C57AD1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38D09D-288C-7A93-04C7-AA3910B0A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3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470C22-5703-9268-8047-180E75105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9A0F40-22E8-A3E6-F054-6933CAABD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CC6F79-FD85-E713-DC2B-57320CABF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323D4A-072D-C3B6-95E3-CC37A0B5D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3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0E7D75-3E99-8209-B17A-62C6700FC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CF0242-FAFE-FBE5-9A2F-C7A02F819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2FBCC4-4EE2-DFB1-2423-70567886C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44E14C-2C68-D80E-395F-335E002A5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3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F30B19-85B8-60CF-94CB-0483DB984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9FA282-8608-AA10-B189-BF86947F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21007A-F31C-0C7E-E551-5636D26A9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3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E51A95-ABD9-95F6-AE3B-FE543B735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3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E228F-D7B3-221C-20C0-A0541C690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EF1FD9-C3FB-293A-F963-ECE6151A3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6831BB-A763-1BC1-4608-507B1C9BF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EC6BA0-DDA9-F65C-1927-9075A5958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3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79644C-11AE-9B1F-D8EA-D4E5231EA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70797B-BD70-B2B5-D8ED-2CB3AA26A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7F3CAF-1970-98E2-58C5-FEC2329E2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8A87E2-E246-6E30-2281-EEF90753A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EFFD3C-DE79-AD10-9B6B-936F00394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2D4DDC-EB9E-0A0B-247B-5D8C69CAF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BEB875-7AC5-C183-8D5E-29EA511DB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D9067D-0075-F5D6-230A-E6E21328F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B743FD-5B4B-7354-0A24-DB1BE24B4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EDC526-CCA2-612F-4E56-42F926110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4C38C3-6991-BDA5-B918-FF9BE4932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C6CDEB-CFF3-B76B-4E09-45EFE4815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3DA2ED-5CFC-F208-1D23-E8D6FDD2D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9D67B5-A2AC-B72D-7B14-CE860EBFD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9AB308-2FF2-6138-25A5-5DF2C30D5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457008-FC10-FB37-AF70-A7C1CA052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E1ECE1-FB14-CE6E-94F1-9074E1A13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661C01-841E-EA25-F5CE-CF74010E2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38F9D7-8549-902F-8575-8090559A6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8D74C0-A233-BBB4-2CBD-63A87A62A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13</xdr:col>
      <xdr:colOff>7620</xdr:colOff>
      <xdr:row>3</xdr:row>
      <xdr:rowOff>0</xdr:rowOff>
    </xdr:from>
    <xdr:to>
      <xdr:col>13</xdr:col>
      <xdr:colOff>800100</xdr:colOff>
      <xdr:row>4</xdr:row>
      <xdr:rowOff>144780</xdr:rowOff>
    </xdr:to>
    <xdr:pic>
      <xdr:nvPicPr>
        <xdr:cNvPr id="2634337" name="2645 Imagen" descr="imagesCA1726ZG.jp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7AE892B-BE67-60DA-0E39-2F2601909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3820" y="449580"/>
          <a:ext cx="792480" cy="35814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FE81FC-80D2-1005-00DF-018208880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795B71-7454-7DC7-4854-C55B34FF4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F5B751-B90E-8287-0014-CF5AC868C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0DCE26-DAAA-B3CE-8F57-E10593D76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0D77CF-BA7B-0EA5-AC89-357D205A2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218FCB-0ED4-AE18-DFB8-60DCDEE3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6B76ED-EAC3-F5D6-9BEB-6534ACE0E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6E701C-96B6-C7CF-7BA9-5D90A85A9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1F0D14-F843-C951-1D83-6CD70E8E0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3C77AE-C64D-9A9C-2454-3E50A8DFB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448AE8-F332-9EBA-3045-DCF310639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0F7739-A66B-7BCC-9EEE-0010666F7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851468-A421-9537-9062-D86A130FE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CA6352-B18C-D129-07A2-6749451DB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13838E-312E-5E38-88EC-CCD001B29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0B231E-9D9D-0942-DCA8-88A7AB85E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1F3BC7-C94D-362A-5B21-C36F64F2F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6DB38C-F0A3-8DD8-2A18-397674D45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82C81D-6C90-6982-4CD5-CBDEC62FE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83BEF2-96F1-E201-B712-76668044A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7F4E55-DCE6-7012-7F4D-74ED13F57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99874B-747F-9853-5838-C4646547E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39E792-2246-52A7-4610-0DEE045D0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D59EAB-47EC-F53E-D723-BC0181365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24CECA-B25A-C586-040D-61AE79400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276498-4751-7F3A-EDCB-9E739B74A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1379E2-1570-3864-FFC7-5BF6AC7FC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89A2B5-DE8E-CC8D-7F0E-0D9CC8199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7D8D87-9DD3-3A35-A710-082C636E0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4734D1-3DA9-5229-78DC-0F4D1AB37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8BA5A5-9188-8C4F-ADF5-D4FC7ED6E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1DBD3A-1EF3-DAEC-A04F-F23D00BA0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734A47-6862-0B14-740E-0EBA7D98B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5E92E0-CE67-E2E0-694F-D1DD22E45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57E1DB-4AC8-E215-1A2C-F06F75F9D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0E1CAA-4627-A103-3BEC-1C2C6B128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03A926-633D-F809-2DDD-DED2FBD9D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0F386C-9132-76A0-F5E2-C794FD7C8E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C03EDD-9463-C3A2-397F-7DB9D737C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587E47-CB01-A8AC-3CD1-83A65DB12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EF4DD6-186D-189A-09AA-C28F293EB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B0FC15-C7D6-CFCF-AA7E-BDE9D2748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E153CD-1A2B-D75A-DF37-FB3544930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6D9B31-E9F4-5D9B-B52F-0EC637540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C92755-BDF8-54EA-5A02-23E9D0025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0EA30E-F119-6CEC-2A2E-48698C982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432BF0-B04A-6FEC-1BD5-446784615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5C02B6-2914-3F3E-DFFB-B2DDB8B13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DC3900-14D9-2C93-AA34-890703BEF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E41855-47DB-0AD3-439D-9F8381ACA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C9B1BF-C03E-4F4B-E0C6-E33B4E962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0E81A4-772A-C9D0-F1EE-3D3D4AFF4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B22BE7-D31A-9DE0-280D-67F9E33DA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EF346D-0166-DFE2-D160-8ECA753F2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A13BD3-0D44-093A-294B-99B0DD47A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B62D7B-66BC-355E-5D1B-AC99F4E62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62F8F8-C878-E1DF-85C9-660D9F37B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B6F175-823E-7BD4-C988-D2B882E7D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AF6324-1AA7-8407-59A4-C76827870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45AFEF-B191-7372-86EA-0341B92DF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7190CC-D669-0778-7317-85BD7DE0A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95A7D1-CB31-CCB3-3A5E-556417B07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1BB187-A4F6-68BB-A861-14BC460CE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C43E5A-B2B4-01CC-A028-758CD00CF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54EF2F-79F9-9DC0-5EEA-BC8E91AF1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0A6988-B486-F039-9034-09CAC54B4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F91620-01CD-9C84-8857-C3F4F1B41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531C4F-DA9D-4828-F694-18CD989AD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F90B59-879D-35EA-5B17-A1176331F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BB8989-4DDB-6516-339F-02EF999AB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574A85-D170-4CD4-414E-F442C5683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0D99EC-F4CF-7870-077A-227F5CA74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0D91E6-F81B-DD1B-B99B-06425F869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10A3E8-1018-BDCE-7499-8D367D85E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ED448E-57C8-AAFD-6EB1-88C53BDF4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68A806-936E-80BE-0597-0BFECF696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0F85C6-0553-0135-3B7F-5A79BCFB2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4569F5-3D56-0864-0F4C-EC829791A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5AA324-9374-8131-F123-7152A89DC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E09F51-13D2-A5E9-9711-130AF8C37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E1CEF3-9D82-1FAD-836D-862937702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0649A8-5067-FD28-2497-0FC1F9464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C5C993-33EF-3C53-2985-84603B88C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8C282C-56E5-3CCF-839A-604D362C0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D13F16-F421-BB79-1BFD-09513DB1A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E7F264-BBDA-2B10-3C3E-53E60453C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C1D558-325C-F1CF-DDB4-70C4B7B99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C668A9-5819-A3A2-7D6B-AA517D4B3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B156C8-3E8A-3B04-D915-E830BF2AF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4E20D1-FE22-A092-C00A-7899D9FD7C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D8B572-2E55-1C7C-188D-87C7956B9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A3660C-598D-CB09-12A2-EF1DB7C7B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65C1A2-936D-24DB-1501-BA043DFF4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566434-0061-0A08-2B6C-6930AA03A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79BE58-0816-D9DC-1409-18F908102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59ED11-2E49-532F-FC95-FC6856E85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D81BCC-F65F-A9FD-3380-F6127BE77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9381E6-73C8-99BA-6CF1-EC79B4956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6F5A1F-D92E-9123-BF81-FB8B3B03E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AE0AEB-F31D-0C41-5639-776F79FC75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659C62-3F36-F68F-7EA8-AD1F2D292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98FE75-1D1B-151A-23C2-CCA85C2CD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BF5573-0EA3-CAB5-C4F7-BF8293755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7F5BC4-B4C3-496E-5F5C-4EED6B43A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E08917-4DB2-5E23-A6F1-4DD6CAA1D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CB64B4-8385-692A-16D9-67F2A81E5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CB1592-3A3F-852D-297E-7D6AF9122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FC01C5-0CB9-8CF8-B4BC-D3AC32236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8B228C-F07E-7B3F-DF3E-30D743518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C63991-3451-9A66-A2C1-69B1D4E81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40653E-4EB3-38DE-507B-8311C963A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5EF7B9-7561-49A7-88BB-F089E129F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5F7621-316E-2871-BCA8-06963A9EC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22E2E2-849A-999E-4EAF-909774AB2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1DD014-5C53-3406-B3AB-9F76E6063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FB141B-3B62-C2CE-5B9C-F3B619541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4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3DCAD4-357A-E618-443C-E662E1642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AD9A51-CD63-3A04-B6FB-78F6CFA05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CB5A26-0292-6BE2-3ED9-E0E05237A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9BB23B-B059-20EE-23D7-636B6F208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45C070-3BFD-0E96-5BF9-4B25F09A96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47BB1A-E384-0C5F-E34F-EED9541E8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CA544E-B220-4084-45DB-E8745B8FE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67CF37-193C-1D0C-FFBA-ED47BBD18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E74DBA-D791-AAB5-2733-5479102A2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FF16AD-630B-C289-F5DE-D26BC34C9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AD9313-D8EA-93BC-20AA-3E3AE575B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150D65-F79A-99FA-C732-91945BAAA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D1BAB9-D573-B1B0-7DB7-43C6DB9B3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25B397-ACE3-212A-BD94-EF23C4066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83412D-30C3-38C6-E90A-0538F19D3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FB8B99-549D-E9C1-EAF5-4C0FF5A61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B58D93-AA8A-2E35-34EF-5E8ECF40E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A3DD04-33EF-90F9-0AC0-6FAFDFC2D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9690FC-10B5-CE0E-03C2-D0E76664E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5C2923-53FE-8F1F-1644-615B26C81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35F8F8-26C3-37E9-2435-28057F688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A4FD19-E679-A93B-BA89-5F9FCA90A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C20271-CEDB-A158-8930-1A917EFF3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6B8F44-B638-BE6E-6AB6-FB43F899A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AF85F3-0AE5-2B7A-0C9D-24D399D07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3EBA43-DBBE-5709-6119-A5352016A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32683E-4949-D7A6-1EB2-BD471BE5D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F9FB98-391A-BEE4-2466-6257CF4D0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989DEB-43AC-6DEC-5C34-639D1EF98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AD5826-5CE0-9B7A-41C3-FF1E49257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A022D7-C78B-9220-C544-4C5B7106C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5E1398-B10E-5C4A-E99A-686B29738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932E42-5858-B7E5-74BC-66854B162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D8CE32-096A-8AFC-CDA6-ABCE303ED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66E6B9-AE3A-8D4C-7D53-61B441F31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BC13AB-0B53-0BA4-5444-08C0027C1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EBF5BF-1280-8229-BF61-930E4CDF0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299EE8-00FD-335F-4CDD-B67A16FAA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133505-3532-6B1B-91BB-1EC1CBA0B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E4C783-8FBC-FD12-4C7F-663FB2438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2E64E5-CD24-FBB5-DC7E-1199EE4D4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D2609B-65F8-7275-8D61-46D0CE884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1686CD-DF2C-1F73-25B0-CD9EEB750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04E039-B83D-0770-3664-A5949E515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9F4C67-7975-66B4-8535-AC3038387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DD0F64-382A-3257-4F6C-2B2BAE88E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337E5C-A63F-4DA4-B48D-5199308E9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F3A9B9-08A5-3B7E-9FD1-64A74E0FF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97E5D7-54F1-1794-DC00-8380DCB2F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75A57F-7C25-92CF-C5E8-FD4E6038D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F6F2D8-7B2D-0621-1D31-BD8AC57CE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CFDEBD-98AA-E964-381A-E673179B8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51DD4B-F1A9-823F-6B44-F42610A60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512C32-94B3-F38F-AF08-CFB61C403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6D4254-7987-5784-9F7D-013229FC0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84D572-5A78-3160-CB56-C9E011023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C596F3-A692-A608-5BF2-063E3D9D1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5D01DE-84E6-5648-2E51-E4BFB095B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50493D-2831-51D9-40B9-C6ED398B3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F7E5D5-C22A-3348-5384-BFD6F13D9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D41804-2951-9E66-E86B-F64736D68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7B2448-9465-E4B1-4E10-E014F875F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53FE13-43C7-770B-9E7C-38289CEC6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1094CE-9A7F-E39A-44DE-FF2648A67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8F8DF7-F9BF-EF30-8584-73D590B6B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878706-775D-CB6E-7D4A-94EB9AEC8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DBA8A8-44B7-2C9F-C4F6-7484FAF24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75270A-2E57-001C-C279-D90CCD039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F3096B-D44A-8F4D-3EDC-279F8D915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A155C5-5599-1828-70AD-EFBA0561B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11EB6A-7C54-D3FF-F334-B754962D2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97D587-E305-2E0C-CA83-B2CFBD605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A48F5F-05D4-97BA-5C98-8953AF841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6B8CC4-98C2-9F77-8E7C-11FD9ED0D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C0CA9C-E659-C17E-6A9F-30402306A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948F2D-BB4A-ABA5-BAE0-B0312154E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065626-F0E1-55D1-B2BE-5471F081B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08D12B-7BED-F7DE-2786-A2B9DBC92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334D22-5A38-F5B9-7A02-D17833F37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824836-6F98-074F-59DB-F8D98050A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5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DFC15E-9451-749F-11F1-D8BC5D8F0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D9B9BA-A77C-F23B-CC48-85B2AA229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907F5D-45BF-54A8-0288-8CDA2F13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5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EAD68B-F683-4279-FB07-508AA3AD6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46CFED-2BC4-0AB0-12C6-C20766B52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C168FA-8EF1-D437-C330-26E1AC180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9148FC-3308-41DB-04B6-CB6796A76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E57E39-E2B5-09C8-18C8-12F8CDB94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A8A23F-D2E7-0B23-A15A-C6AC6F44F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B5400E-CC83-27C3-3A95-7ECA6037F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B27384-B378-73CD-4353-98FD39C08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D5CAA8-9768-5883-3E7D-07EBEAC4E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C262D3-37D2-5CF0-AA60-ECD5612DD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7208D0-62F1-A1B8-7D78-BAF25B5CA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DA3F2E-CE0A-5978-08BE-700FD0CCB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69042F-F0B3-91A4-76F8-DFDAB88E22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BCAC70-E6DC-9362-A495-FD919034D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43922B-189F-B24B-6040-798A0C732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3F5212-6661-CE3A-E2D9-E3584BBEB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02DD39-54F9-B16A-1B8E-90D5DB322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6D70DD-0F8C-E626-53C4-3A1A9B169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FA941C-BEBE-DFA6-76AF-0969C69F7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22DD13-F3E1-A373-D41D-EB69A08B8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CA533B-D2F4-CDDF-03F6-99CE92DA6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519267-5340-6C1C-8A16-D44D93673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4B8043-9E02-1181-6BBD-08CC0EB4A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DD9B6F-0CBE-3202-8AAB-25F52D277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50D8D5-5E41-4FC8-685B-26153FB52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B752DA-C632-0F56-C8E7-20D683466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5875CC-9471-7832-CC1B-C1A5912E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178F87-1083-9B3A-C980-8BE7FEBAB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4E8DF-64E2-F252-E09E-62F783EF1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DD2B37-678C-1933-1662-50F31A78F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51EF87-FDBA-6322-5275-3ED9DBC32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FC7399-22FD-3F0D-FF91-43095737F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81186B-1D41-885E-215E-6489050D5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EC67D4-E7E8-64CF-687B-4BD85F188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EB9A78-8CC9-B5C8-E5BC-11616F900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D49FC2-C35F-96EA-DC7F-A0BB25329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C4DE2E-764E-F399-CA79-FAD0BBE4E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5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076DD3-228B-E1D3-074C-6EB0D7BB3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1820CA-3F70-0AE7-8ECA-E4CDF21E0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2B03AE-8AD1-C93A-D5D7-84171A9C8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5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D5931B-0967-750F-CDDF-A6A6012DF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5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431A81-C32D-1BBF-EF52-72F850A68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324D32-B7D9-D262-7079-FA053BC44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7FA828-D0E6-9971-37C0-43338FC48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C3D8B8-910D-3357-3899-BE82222A1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5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0CCFB3-0320-6402-35CD-E9ED43374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D30F71-437B-1814-5C92-5BCFD4D33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FD2215-2F64-76F5-774A-D79CF5696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7C9116-A601-548F-363B-1399F725C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5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F4F28A-A531-8749-F113-DB71E961D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CD3238-F40A-AB45-C62F-486BE48B1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80F6C1-D03D-3035-7CE9-00CA47CCF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4ABC6F-757F-7D49-A20B-344B67D93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5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1CFDCD-046C-9187-E77D-E2F198208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B25ED0-82B4-03FE-1D1D-2AF907E7F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66DB09-7396-4510-13D1-886233EE2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0B9C50-41DC-A9FE-B61D-1211E88A9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5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CF8EAB-93A4-4D15-3DE0-DAF7E2069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6931BA-90DE-8D1F-8D3E-22BC25AB8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170B15-E007-8AC8-21E6-023B06FE0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56639A-D060-F911-C417-F5486D923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5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8F5CF7-E388-9A3F-FF11-82DE3AAD2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5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C2A70F-5606-743D-A178-B6B2DC871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40BEDF-8AE5-3599-AD06-AA70EF302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F3FEE5-CCAA-121B-FC36-F2BB1B1A9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6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9FD090-6572-F1F5-587D-37D29663B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61A031-5898-6864-8A43-F56E4A0A4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FB34E9-038A-3F16-9320-B69FC71C9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63BB2D-BBA0-7A19-C9E1-F3F8526FC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6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821860-D23E-155A-9569-144B4434D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68BB08-6416-9620-7758-CAABB44E2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0ABDA8-15F8-BFC5-6B6A-2176E36F5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8CB48B-E548-BECE-AE3B-F4A95A67D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6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5D0DD2-E325-1789-DEEE-B93FAB9D0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4BE719-ABE5-D971-389C-EE88336C6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CE148B-B2BF-9ABF-5006-B8B3EF245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EFC531-B30D-2023-F0D8-2ACF21783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6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1F68D1-85E4-1359-DAB0-7C645B9A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5169BD-62E4-2947-BB6F-9C8369D5D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24665D-FA60-1A8A-BDF6-AF781F326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6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5534DE-7D9E-9DCA-8C1D-7CAB20823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860720-9DCD-E3B3-52BC-41CCEEA79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DB7DCB-E57F-7A5D-8C45-B95FCC610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89F3AC-E5CC-1FEF-CA7A-6D8D52C07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C143AD-4C7D-CC93-B185-A6FBD6ACE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8DD51E-0801-50DB-30BB-4DA4D085E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6AD5BC-BC31-C6C4-313B-E1480F424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5F84CC-4DDC-7589-A1C7-2988440F6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289215-C0E9-4A3F-30EF-1175ACED5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826879-3B16-F5E9-2C7D-499199B10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4C24A2-2DEE-FDBA-E868-F277E8BF5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93F4A0-2934-E082-4AFC-166C47820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FC85B7-5055-90ED-BB3F-DF0119951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1D22B1-F68A-C0B8-B52D-007440E26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08B952-05E6-5543-DDA7-DE93056F3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96FFA0-3642-3696-E381-9AE0743C1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9F47BC-2E98-F1BD-F752-B13082AE3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EB8620-319D-94D7-4DB4-46FB9D7D1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D329BB-6D56-013E-82A1-603A6FB4A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3EBB19-D8D9-7FFA-73C9-246268F8A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66E85F-969F-FF22-C03C-A2DC95F53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5D7472-0A05-7A39-48EC-096FFA454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1D70E8-5689-C49A-8BB5-D0D485559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16BD3A-D98D-74AA-0AED-58477B380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68F7C7-D7C4-D753-EACA-C3B4380C5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418D06-EEBD-62E1-9BDA-6AE688BEA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DB4637-D05B-A320-6363-CB89B04AF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4DD362-E854-CB0F-D44E-41EC231C8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811492-8B16-F5ED-7CDF-01BBE0CC9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B62330-B926-EF38-6C15-CB04A3462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ED2ED6-4E43-8967-BF32-C0079B1D4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F075A5-FA2F-4B90-06FB-888E3B077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FF7F72-7D30-683C-DC0E-98D2279B1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693C5A-071C-C012-16E7-23586A46E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39483C-EDE2-4B0A-0869-21A99FDEF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A6DDA5-0338-466C-4B01-FBBC5B1A0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1E610D-720B-14E3-8E14-196CF3B15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6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7AA3FE-66CA-F0E2-409A-466B71297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42CA8C-7A43-F1AF-6D6A-74D67527D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2FB90D-663B-6383-8D9F-0CF6BACB8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75A756-E030-6A89-1D06-DAE748737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15</xdr:col>
      <xdr:colOff>30480</xdr:colOff>
      <xdr:row>0</xdr:row>
      <xdr:rowOff>68580</xdr:rowOff>
    </xdr:from>
    <xdr:to>
      <xdr:col>17</xdr:col>
      <xdr:colOff>350520</xdr:colOff>
      <xdr:row>4</xdr:row>
      <xdr:rowOff>38100</xdr:rowOff>
    </xdr:to>
    <xdr:pic>
      <xdr:nvPicPr>
        <xdr:cNvPr id="2634658" name="1124 Imagen" descr="logo-pef-asba (1).gif">
          <a:extLst>
            <a:ext uri="{FF2B5EF4-FFF2-40B4-BE49-F238E27FC236}">
              <a16:creationId xmlns:a16="http://schemas.microsoft.com/office/drawing/2014/main" id="{76807999-655E-25B3-5A61-121D14DEA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6020" y="68580"/>
          <a:ext cx="178308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167640</xdr:rowOff>
        </xdr:from>
        <xdr:to>
          <xdr:col>4</xdr:col>
          <xdr:colOff>0</xdr:colOff>
          <xdr:row>9</xdr:row>
          <xdr:rowOff>0</xdr:rowOff>
        </xdr:to>
        <xdr:sp macro="" textlink="">
          <xdr:nvSpPr>
            <xdr:cNvPr id="1911809" name="Drop Down 1" hidden="1">
              <a:extLst>
                <a:ext uri="{63B3BB69-23CF-44E3-9099-C40C66FF867C}">
                  <a14:compatExt spid="_x0000_s1911809"/>
                </a:ext>
                <a:ext uri="{FF2B5EF4-FFF2-40B4-BE49-F238E27FC236}">
                  <a16:creationId xmlns:a16="http://schemas.microsoft.com/office/drawing/2014/main" id="{00000000-0008-0000-0400-0000012C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7620</xdr:rowOff>
        </xdr:from>
        <xdr:to>
          <xdr:col>4</xdr:col>
          <xdr:colOff>0</xdr:colOff>
          <xdr:row>11</xdr:row>
          <xdr:rowOff>30480</xdr:rowOff>
        </xdr:to>
        <xdr:sp macro="" textlink="">
          <xdr:nvSpPr>
            <xdr:cNvPr id="1911810" name="Drop Down 2" hidden="1">
              <a:extLst>
                <a:ext uri="{63B3BB69-23CF-44E3-9099-C40C66FF867C}">
                  <a14:compatExt spid="_x0000_s1911810"/>
                </a:ext>
                <a:ext uri="{FF2B5EF4-FFF2-40B4-BE49-F238E27FC236}">
                  <a16:creationId xmlns:a16="http://schemas.microsoft.com/office/drawing/2014/main" id="{00000000-0008-0000-0400-0000022C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11</xdr:row>
          <xdr:rowOff>190500</xdr:rowOff>
        </xdr:from>
        <xdr:to>
          <xdr:col>4</xdr:col>
          <xdr:colOff>7620</xdr:colOff>
          <xdr:row>13</xdr:row>
          <xdr:rowOff>7620</xdr:rowOff>
        </xdr:to>
        <xdr:sp macro="" textlink="">
          <xdr:nvSpPr>
            <xdr:cNvPr id="1911811" name="Drop Down 3" hidden="1">
              <a:extLst>
                <a:ext uri="{63B3BB69-23CF-44E3-9099-C40C66FF867C}">
                  <a14:compatExt spid="_x0000_s1911811"/>
                </a:ext>
                <a:ext uri="{FF2B5EF4-FFF2-40B4-BE49-F238E27FC236}">
                  <a16:creationId xmlns:a16="http://schemas.microsoft.com/office/drawing/2014/main" id="{00000000-0008-0000-0400-0000032C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14</xdr:row>
          <xdr:rowOff>0</xdr:rowOff>
        </xdr:from>
        <xdr:to>
          <xdr:col>4</xdr:col>
          <xdr:colOff>7620</xdr:colOff>
          <xdr:row>15</xdr:row>
          <xdr:rowOff>7620</xdr:rowOff>
        </xdr:to>
        <xdr:sp macro="" textlink="">
          <xdr:nvSpPr>
            <xdr:cNvPr id="1911812" name="Drop Down 4" hidden="1">
              <a:extLst>
                <a:ext uri="{63B3BB69-23CF-44E3-9099-C40C66FF867C}">
                  <a14:compatExt spid="_x0000_s1911812"/>
                </a:ext>
                <a:ext uri="{FF2B5EF4-FFF2-40B4-BE49-F238E27FC236}">
                  <a16:creationId xmlns:a16="http://schemas.microsoft.com/office/drawing/2014/main" id="{00000000-0008-0000-0400-0000042C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182880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1911813" name="Drop Down 5" hidden="1">
              <a:extLst>
                <a:ext uri="{63B3BB69-23CF-44E3-9099-C40C66FF867C}">
                  <a14:compatExt spid="_x0000_s1911813"/>
                </a:ext>
                <a:ext uri="{FF2B5EF4-FFF2-40B4-BE49-F238E27FC236}">
                  <a16:creationId xmlns:a16="http://schemas.microsoft.com/office/drawing/2014/main" id="{00000000-0008-0000-0400-0000052C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182880</xdr:rowOff>
        </xdr:from>
        <xdr:to>
          <xdr:col>4</xdr:col>
          <xdr:colOff>0</xdr:colOff>
          <xdr:row>19</xdr:row>
          <xdr:rowOff>0</xdr:rowOff>
        </xdr:to>
        <xdr:sp macro="" textlink="">
          <xdr:nvSpPr>
            <xdr:cNvPr id="1911814" name="Drop Down 6" hidden="1">
              <a:extLst>
                <a:ext uri="{63B3BB69-23CF-44E3-9099-C40C66FF867C}">
                  <a14:compatExt spid="_x0000_s1911814"/>
                </a:ext>
                <a:ext uri="{FF2B5EF4-FFF2-40B4-BE49-F238E27FC236}">
                  <a16:creationId xmlns:a16="http://schemas.microsoft.com/office/drawing/2014/main" id="{00000000-0008-0000-0400-0000062C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182880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911815" name="Drop Down 7" hidden="1">
              <a:extLst>
                <a:ext uri="{63B3BB69-23CF-44E3-9099-C40C66FF867C}">
                  <a14:compatExt spid="_x0000_s1911815"/>
                </a:ext>
                <a:ext uri="{FF2B5EF4-FFF2-40B4-BE49-F238E27FC236}">
                  <a16:creationId xmlns:a16="http://schemas.microsoft.com/office/drawing/2014/main" id="{00000000-0008-0000-0400-0000072C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175260</xdr:rowOff>
        </xdr:from>
        <xdr:to>
          <xdr:col>4</xdr:col>
          <xdr:colOff>0</xdr:colOff>
          <xdr:row>23</xdr:row>
          <xdr:rowOff>0</xdr:rowOff>
        </xdr:to>
        <xdr:sp macro="" textlink="">
          <xdr:nvSpPr>
            <xdr:cNvPr id="1911816" name="Drop Down 8" hidden="1">
              <a:extLst>
                <a:ext uri="{63B3BB69-23CF-44E3-9099-C40C66FF867C}">
                  <a14:compatExt spid="_x0000_s1911816"/>
                </a:ext>
                <a:ext uri="{FF2B5EF4-FFF2-40B4-BE49-F238E27FC236}">
                  <a16:creationId xmlns:a16="http://schemas.microsoft.com/office/drawing/2014/main" id="{00000000-0008-0000-0400-0000082C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5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FDFC1C-E8EA-3362-2C6B-A793E01DF9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5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1436F6-5C6D-8543-F8D9-D9BE7967BF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5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0F1247-6435-CD1D-8065-5C33C203F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5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CEF072-65FD-6109-047E-71C0D092B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5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C92AC4-CA82-E135-74AE-060E37CA0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5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7467E4-C5CF-9F00-CD1B-2D83EA483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5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C1D28E-CF48-E91E-30E8-D8A3D258D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5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591166-1F0B-5C7C-603A-14319BED3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5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B05324-EA28-3B46-CEBC-F92E0F924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4315AD-5091-7002-B20B-92197D7CD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E36F64-A3B1-AD19-B69A-78884088A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C135EF-C40A-54FF-EE53-1550844D3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5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A6F517-4D1C-FCA0-3805-9BB670888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99335B-CE87-4FA2-4E4B-49DCB890D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D13801-B585-02E2-6656-833DBF878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5D46D7-FE11-ECB1-D0DF-BC4D06C63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5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32EC6A-68A5-D69F-ACD2-987389320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7C5D9D-CD69-C5C7-B128-7D71F3FC9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C4951A-F4A8-F606-5360-165248C82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4D5CE3-E7A4-CCB2-426B-05EAD327E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5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F2CCE6-CF5F-FC04-23EC-94842AA13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B46593-D6F1-7BBB-E062-127096B9E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5B59D2-AA59-5E87-4060-0709DA371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5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CFB9D0-23DD-FF42-CCD5-ACF46AC9C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5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2B17AD-BCC2-49DE-B183-309C80280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5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476D37-1FF8-90A5-2E76-FFA062D76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5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E50BE5-6C79-3F91-65B2-372428ADC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5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1296C7-E158-B23F-B543-C287E4965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5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C4BFCF-4F3D-BCC0-54E9-33DCA5F5C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5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864034-85A4-EADB-E14A-7A6BE320F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5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81C19B-06D0-7B66-EAEE-E997B6BAB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5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A6259F-7709-2201-93D2-1B86A924A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5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E0BB63-5649-F00B-AB94-F42A1F376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5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959554-370B-70DB-889B-5D68942AB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5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A62781-DCE0-F150-17D6-2F5AA8F00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5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ECF45C-2F97-B263-E8CA-CF9FF5EE9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5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E64FDD-8FD5-2A3D-D274-79C28A159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5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893C24-2CF2-7A92-8E95-F8C942519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54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E7C6E9-12B3-819C-3EF2-1EF4F03EE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54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5063E7-CAB2-59A6-0134-74B0C9FC4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54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E9C838-6060-DEF4-4ED4-BA20FB326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54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B87573-BA93-08C1-B74D-10AEDA733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54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96BB03-D910-F714-0910-47F4655D3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54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97796D-00D8-E42C-F605-0A517DFE1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54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89BDFC-81A3-4E95-1325-C28E94AF55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54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ACA3CD-AD29-0D3E-4D0B-2CFC91096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54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DAC340-EA7A-A334-80B7-1F0C5E4BE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54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48E68A-F893-4E3A-0607-2B4A81AD1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54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A06613-6082-971D-4942-C32CF351F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A304FE-D1C7-472F-33E9-D2564F2DF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5CC495-8C31-E307-6C2E-894BD09B3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AD4EBB-70CE-6BD7-5BCE-DCFFA4AFF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54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7725FE-0D07-29C1-B43D-9E71F5025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7A7338-03A1-38EF-496F-7A1585B51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85679D-0DD3-F32C-C98F-29DFAEA54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3C2407-6BFE-D101-6685-DD89BA965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5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5CEB6D-7A62-95E0-8B12-00FEFF535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5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3127EF-63D3-6CCA-F0FB-4D8CDF263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5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DFCA03-5F3F-4B25-8B94-58ECF0287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5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D96340-48D4-E21E-8E38-3F641435F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5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EAC049-B806-D64E-0092-A5D95DEB0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5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3BDAEB-67D7-AC5F-234E-5F2EF1F8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5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C2C36F-8F6F-5B7C-2282-5FF83AAE9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5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A8B609-0711-7821-13F3-803DD3F8B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5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202787-D9DE-DCDE-4E42-02597D11B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01FE56-54BD-AFC4-9D1A-9D5E257CE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C82CBF-1758-9D9C-EE88-097046BE6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05C3FC-E723-FCFB-90D9-B96BAEDE1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5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0EE920-FB3B-9C23-6295-4FFDDD847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BA2CE7-A843-94A0-38E1-08D36AF62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CC73BF-094C-58EE-0F34-AF903FBF8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5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739400-E995-A990-7253-71F31590E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5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8B0D54-670D-2B2B-04F2-3B402B2A6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5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B7A426-2090-C324-D315-2FBC6DCC5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5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509C3D-0A05-4210-6BE8-1A260CADC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5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806FF7-48DA-E2F5-CF4D-643B2B0D6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5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AF4CDC-C665-39D7-EF99-95B7E3084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5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C0BB6C-C736-47FD-43D3-AED98629E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5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9B9296-69A9-D9F5-20B1-650D10DA5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5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FECF14-8668-0FB1-41C2-6E6DC798C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5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42C1B8-A358-18D9-16B6-C8718FD98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B55704-0642-5F74-908B-F6D82D153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C5B67D-5AE4-342B-2F46-15A690436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315D33-2100-28CA-0EBA-046E1768D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5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F74492-E2D3-71D5-5A89-B26BBB402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A9A298-9F37-0CB6-85FC-75AC376C2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83D491-71AF-60D7-C24F-D6B92CFAB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310228-382C-D25B-8274-143E18068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5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E84A23-6467-0360-36B2-27186F611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65BB8C-6226-ADF1-26C0-C6531D64E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922803-6633-0145-0362-6F4D75EA7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ECA924-7172-A0B8-1255-683B91027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5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510F30-5328-EE48-696D-02E2B830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AED726-193F-831A-D945-774C78B39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C2DA3A-E465-E5FB-7655-A3BA9B2F8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5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3E2D49-DCBD-A064-FDBB-783CADAE6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5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D75AAC-E4FB-61C3-CA3E-7F1F80118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5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CBF832-63E9-EFE3-3B53-65FA03D83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5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5DCB4A-7662-FD47-5DF2-60FFB995A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5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CBCF77-8261-BD1A-16D2-F5D4FD70A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25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E9BF22-261B-3F63-67F3-BA949EB8D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5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463EDE-CB33-F282-1096-5275B7275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5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7ADF2E-EAFD-CD14-88EE-8B098179C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5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BFF9FB-B504-5E43-F645-E1F7F6133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5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2FCCD2-10EA-9103-AD3A-F17B95D95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5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633163-0DC7-73C8-FAC5-D4711CC5D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5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1B9DB8-CF8A-6A27-DACE-35192B2F8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5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448A5A-9923-A292-8DD0-C57E8329A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5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23530A-D92F-DD42-1EA4-A7C44BC63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5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BA951B-07AA-BF51-D843-5CB587D31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55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F4F5EF-34BE-5C92-2793-CE8CBFF1F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55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D34FC9-00E7-21A6-C42C-75C85C15C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55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BA09A1-17B6-1547-31DF-8013B344B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55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766EFE-8DFB-9DD8-6DE6-6AF52541E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55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BA1814-680F-BB83-4D1A-76A296943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55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F435C1-4CCD-A062-7B99-0E24E7D68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55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AB2438-A2AE-2E26-6E42-D6F5BB3D2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55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1F83DD-DEB9-C3E4-6681-B8F259DF0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55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47EBB5-E742-9261-6829-AE3E9A1FC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55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13CC7E-6E1C-2693-6B4F-A86BB2B41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55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0E9EEF-8385-A2C0-0532-736BCCF86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55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14A062-BC03-C828-AA38-38216910F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55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13FE19-EC16-D247-D038-3862CA292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55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F4FB3E-49BC-55CE-F2F0-08F012A84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55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34B0D7-A6CB-C480-9A20-B300F2DA6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55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BA8AA7-99DC-D5E2-B7B7-0F17906EE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55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D0F9D7-56D5-85FF-7FFA-54F7E8109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55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10ACDD-53DC-E107-7EC2-B65370DE6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55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8B7DAC-9CD6-3FAE-18C7-40D5A0049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55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2E91BA-D234-00EE-2BBD-E891EFCBC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55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989679-7A52-073C-4BC6-5A26A5F41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55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BAE36A-FD0C-ABEC-0F87-F5DD2ABAD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255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50C0A0-58A8-0F42-74AA-1838D99A5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255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B9735F-FA74-1DD2-80A9-AA7DE7196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968956-7C71-4269-37F1-7C06A1456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6E2ED3-DEC8-0B0E-F6BF-F317D1349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C938D0-FB74-5AE4-CC7F-2FB80365B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8BA198-FE1A-B715-58BC-3F5655B5C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1CD641-C1C5-88FF-1913-BADDAAF3B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F6B115-5715-3842-9BDC-EB2ECAC7A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D5DA19-B64C-1A26-0C57-824574334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4F9B95-F3F4-6DD0-EB92-6E0491E02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21757E-6BE3-71C1-0AF8-267845F10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B7F353-8704-4111-37D1-4378C30D3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9B4AE8-AB38-08CD-A6C8-7A9B32BA2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A00CE4-DDBC-8A08-546B-F0406A336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DE6499-EB20-7DA7-1176-723CDEAD2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F864B1-BE05-E67E-B16D-9EF97019C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4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E71C67-8175-B911-793C-1DA85B705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318F83-EEF7-444C-8218-AC6267FD2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8044DF-D69C-1A91-4083-578F012E3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4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B50A65-A8BA-BD3B-F6BD-1447C1F35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B512D4-79ED-029C-527D-26A2A9794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E6E553-9150-B77A-096E-18340B104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37739A-A290-1065-99A3-FCBA0DE1F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160B05-AEB1-B177-9BD8-E5F8B5B39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68C971-FD17-5F16-7308-4BA8314F0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AF90B4-6DC7-B9C3-1317-0F72CE11B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F72BE4-0680-1193-01FE-A0309B22B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0104ED-3064-F903-DB42-A4A36F2ED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34CA87-CEDE-A747-75DD-790EEB40B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5AF7FF-82BC-4192-1247-3CDFD7DC6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D61E8B-80A2-9681-7CB3-B68FF2250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BF613F-3B4E-B91D-B413-C2F5D491B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4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65D0AC-0C68-164F-9DE8-C4E8256A80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8630A2-17CC-105C-0C19-270CBB227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7C296E-052E-6044-7A7E-2D38E326B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4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DE01A0-8477-31AE-261C-3AD1FDC1E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E72C1B-03C8-5092-A4AC-E76006C85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D1CF1C-8D1E-F639-1AA7-DD5F905CA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BFE7FC-DB34-1A0C-CFA7-08CFB89D7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15A89C-F322-613D-41F3-84E569BC4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4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20BF2D-6E20-9845-C27F-B0B4A93EC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542C77-F07F-59D5-8497-083146B3F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4A24DC-8589-1713-DBB3-E3C8CAE40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47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D556AB-4E71-68B5-EA05-07F7070A2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7B0B01-33C9-7F17-E65F-5B7BEEF1F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C7A74F-CDA7-D676-4803-A79B0320D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FDD597-CDEF-976D-AA5F-4580FAB39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836286-4DA0-004A-5DDE-C95B050DD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47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A8D838-E9E4-736A-237C-9387F4C36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7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99D0B2-DADF-7E3C-4DA7-ECBC1C5EB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18EF56-1FBA-68C3-D2B4-7E9440499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4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52FD0D-6910-CA6A-3C9A-35A799AF5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3DAE1A-A0EC-E4C8-58DA-D272BF842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260AA9-2ABB-5B5F-CC21-CE57FB7A9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8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F3C94E-CF15-E591-94D1-8D019027E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8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F70717-FA33-A830-C4E4-92CCD294B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48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164B1E-EE28-B584-804A-97BACC8AA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8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43BA80-B2DE-52CB-7D38-2835F569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8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EA90A5-70AC-933A-4DEA-D50394E56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48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6A5DAF-2F4F-4220-7CBF-89B361A55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8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397C73-23F8-DEBB-586E-68ACABC30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EC127E-24AE-C0E5-50FE-9B094BA97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B1D4E0-C3FA-F015-19EA-218A7CD87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D15D01-53B4-2EE9-3F62-8C121641C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8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B0DA41-3CDD-5A0B-E004-3AF027A1A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B10B07-52E4-B1A4-CDB6-7EAB80E80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0BD1AF-178F-9CEF-FFF6-45C10733B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EEF212-7486-6808-2C47-9C8B67BFC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8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60D82E-97A7-C129-8B2B-FD04C86E4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8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2542C4-3439-0736-E368-FBAA3BEC6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8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5F2860-78E7-92C1-7F0B-420B365F9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8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38C89E-7651-BA2C-8B0E-3A86FD8EC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48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BA801A-B7CC-435C-3723-57E99DD3F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8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055334-FFC9-2C59-F396-8391052E3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8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029621-A663-0E53-BCAA-5963CB815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48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3C0D3B-0A9A-C93B-7A43-BF36A6097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8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B1E33B-864D-225E-A423-8910B0817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2080A5-C7D3-6C53-3648-3818C8171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5131A6-FDDB-754A-FA91-CBC3F45D1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1FC645-5814-0FDB-9930-7338ACDC2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48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12779E-CC48-7C81-4496-150960CAD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E1B524-ED25-D0AC-63FD-FF80E5876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BFC789-E515-D1AC-7677-98B4784C7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48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219ED1-8E54-3D97-CD5C-E1CA44D1F6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48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A069B5-CD7D-17E0-09A5-838A885A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8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6CA74A-B7EE-3C6F-2F7A-3324F05D8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8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F68F8D-90D4-04AA-9D97-2483916CB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8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D695FA-EE35-747E-DB5B-1CBB8C189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48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A2DC89-943F-5B3F-6DD4-D13B131D8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8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05D3B8-49C1-94FF-8DE3-0A3DAB96E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8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8BD92A-2D6E-9CC7-0715-82D154102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48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879747-0135-4A88-4578-023A710DDA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48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349107-914E-68A3-2CF2-ECF1F9FCA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20845C-02DD-9C96-7469-FBD08D0C4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107565-F42A-6409-6A16-886E850B3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79D975-DF10-79E6-0E7A-25572EBD3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48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82588F-62D5-088F-77D3-54A7644F6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3DD10D-7C65-FA5B-378B-525450D6F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D17238-C70A-0CB2-42E3-DC8FB1A38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C91C28-173A-3532-513F-A14DDDC18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4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063C86-F643-F013-A8D0-C8B8E5E25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352898-3288-0219-106F-5C2216892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E1D146-D0AE-8652-5FDC-6753537B2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5F431A-5880-4D1A-2D60-CF49628AD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4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B6FE11-0302-4C6F-9687-5C90F0921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53C0CD-838D-9AFC-A40D-7609BEF88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BE137E-DB5E-5279-2F07-91742D41E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4D1B1E-8564-4671-BA12-7182631D2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4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CFE47F-8FE6-CEF9-EC20-B4C6D3525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57F87B-1FA9-3FB2-7EDC-3A96EDE0A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95AB88-DDAC-1692-3941-058BC2132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BB64F4-1F21-BBD4-84BA-84D0BDE2C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4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8B76D5-21A1-D27D-70BF-E003656C6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AD9FB7-1361-B0DB-B0A2-08E35D9DA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1A844E-D932-15BF-8B75-5537972F8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4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27BC01-D0B6-897F-6014-BF1F34EE0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4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F5E4D6-3560-6BC5-C908-B2E10BAA9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76C794-9A12-377A-947C-A8CFA3226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16ED72-18EE-3577-E9EC-6B83812D6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F8281C-5C69-83D8-DB7A-D9864B552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4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7E71FA-9274-6FAC-6FB4-633F32DC1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892CCC-2856-2490-D3CE-E9EF014C9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69068A-BDC8-21E4-2738-85547D2C4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517985-30A4-F9E5-B5C1-4C717CDE8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4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27A47B-95C8-A04D-6605-F8715D151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3CA65E-A567-8CF7-8996-E1276A42F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060611-759B-DDC2-9758-AE476ED00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32CB8E-7144-3E4C-82BD-C720ABBFB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4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2399DA-33FF-8566-3BF3-C7B30FEEE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81DF2E-DD5C-5700-B52B-ECE3B161D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CC56D2-0DF1-35AF-FDC8-A76FBD1DE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70012C-35CA-A4D6-FD76-A2EB4F72C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4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0CA4C9-EF60-EA9E-1AF5-0E5AB9013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7C9CAE-6480-A1BE-8F82-51D803FA4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098DFA-08B1-17DB-8A5C-CCC5CED00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1BF975-1F40-5865-4FFF-338B395B7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4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B9F9AD-3862-0730-036F-71DDA055D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19A0CA-9B7A-4B11-A826-82D54DECD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B40E32-5173-90DF-CF28-4F3546694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4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3AA4A3-853F-40A2-A42B-CF27330C2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4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7D8B1B-35F1-890F-2F8F-EF0B85267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CFB1A5-2D1E-D3A6-963C-682523A7C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8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0BBF66-8402-5D88-EAB8-465871F52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2D7B9F-D896-DA34-6843-CAD4FB3B0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4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0CB860-21D5-366D-2311-C0A96D03E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76CD62-EDB5-501E-2A68-1FB6E3CC2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422A25-5A82-AF48-94CE-349AFBDB7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E0C9A9-6B54-5363-79DE-70B82804D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4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601ACF-85DE-C1E0-D842-AED8E8AA1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7A33B4-1C47-EF61-8089-10728384B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FD2D88-0BD5-0EE4-A615-FC518D835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40193A-86F7-E19E-420C-9C50C8FE4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4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612A14-CA34-E87B-DE0D-575056683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47C342-F60D-0649-FC55-477AE340A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C9F72A-A150-F5F5-C0FF-AC08FF8FA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45696F-F224-4AD0-A045-479422F49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4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9FECCF-18F0-7EAB-6BE9-B21FC062B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C94C38-35B4-2C6F-DF93-FB2548067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CDC12E-41D6-3CD3-9068-FB22E183D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8E1082-B5EE-C5EC-C2C8-34C3C3EBB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4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BA9F96-74FD-FED0-60BD-40F1B78AD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445A9F-966B-F126-7CE2-CA92265BC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17F698-66DA-8127-B846-38AB7AE0B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4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C14DA9-C211-70AD-64AD-024F54A31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9BA497-F037-C533-54C7-D40B011EC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812DF5-16C4-08C0-978C-E2E627B04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8CC0CF-628B-76AA-44EB-ED87167B9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FBF56B-8C0E-4C54-097F-482D7AA72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62B76A-8B1A-DEAE-2E5E-1C9358E7D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049743-1D62-A4E9-2ED2-22F4D44C0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4F4A23-5EAB-174D-4F42-24549B98F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0B6668-8A2F-2C8F-6A7B-508DEB575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53D179-A25C-117A-B64A-DD6FB19B1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2A11F1-A753-6BBD-2483-68C4F545F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FA346E-E543-34B2-505D-23F4ABED9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4E7B0C-2E3F-EE81-D8BA-6CB798E1C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386B52-1079-8D8C-F4E4-F7435CD0C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9E79EA-E708-558E-AF7F-C646C574F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ADD0F7-C3C9-2884-3708-BD3C8CE09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343AB7-B114-9D7E-1890-8E8B711FC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DBB3D3-E6DE-5FF3-D77E-9497C20D3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8276B2-BB1C-80E0-4F98-A836EFE7F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D6D1B8-B52A-C115-259D-3CBF31A89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32912F-4519-4672-35D1-2F871DCB0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4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CDA5FE-25A3-7323-E610-8B8B38A04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86DBAB-AE08-FB7F-6F3D-B5809D15D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882BFD-4F3A-E2AC-6FAF-1FEFFAF13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4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1DA89D-A8E1-5A23-CF8D-E0B5BEA81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4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A6D461-44C9-3CD6-8909-76CEED8B5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20085B-E065-8E00-5AE8-EEBB0F3F3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FF83EA-04C3-37C2-910E-7575572EE3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A916A2-B52E-EB6D-479B-B4959F0CF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4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41B7DD-E2E9-4351-B45C-F153D7577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97E47E-8667-AD0D-7B65-1D3115A9B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138166-A46D-FAA1-AB03-DFCE58F55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BE47B5-6FD5-F033-F63D-E3DD19DD8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4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2E94B4-B0A5-02F4-40AB-E0B074E65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F96F6F-2572-AF2B-E9C1-7640B2F3A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B2B015-6E29-2BF0-81EB-EE3865002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31782F-39A4-A7AF-6A91-6FC0EBF9B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4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FD67B3-F6D0-BA88-1F6E-BAEE4E763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8D5F04-814A-408E-1DEF-CCF7D70B5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A2F4DB-B088-5FF9-E715-4122CA0CD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6D9E67-1FC9-27C0-A52E-14B501A01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4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E91A7C-0DFD-8AC1-8E74-F1433DEAB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62206A-410F-308A-A030-DA3079CD5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2F62DD-D8EF-5F26-E3AD-58545C766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33D814-D5F1-9B92-E9DE-F7F266EAA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4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187981-FD08-0397-FCF6-668FAAD1C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7A1BEB-1D80-A2FA-8F5E-47189579E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8A92D7-0F52-A113-4753-A834688C5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4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818A8E-04F1-B005-5475-DAF3D28B0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144780</xdr:rowOff>
    </xdr:to>
    <xdr:pic>
      <xdr:nvPicPr>
        <xdr:cNvPr id="2634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446EF6-5924-909B-77EA-934EEFA92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0A73C4-8E4F-1A66-0DEF-46E64B68E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6C2169-F15F-3ADB-09DB-2497581F2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CC3D00-6D25-894D-439E-B92B9FC79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144780</xdr:rowOff>
    </xdr:to>
    <xdr:pic>
      <xdr:nvPicPr>
        <xdr:cNvPr id="2634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3E4388-806E-2F91-CB66-BF4C366FC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FAAA6F-0383-7F14-77EC-885732949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A07270-8B31-5B39-7FE7-3BD0563FC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137160</xdr:rowOff>
    </xdr:to>
    <xdr:pic>
      <xdr:nvPicPr>
        <xdr:cNvPr id="2634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658EEA-84E3-DDFF-4BB2-A734BC424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2524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769937-7A7E-DD5E-7126-A368DE11D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39D2A0-BB03-AE35-A864-B8EB97D8F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7C2B51-BCF6-BEC8-ECC8-86341E195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4B01C7-D06C-9AAF-A857-1CEB39571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1E4C27-B97D-1C98-BBE0-F8B652177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1EA7B0-177D-44D6-CBC6-2AD1989A9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F3D009-5DC4-C9AF-8188-CF2CE5B0D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3DFB93-C9A0-1EFC-9EEB-BED654170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45D83C-2567-082A-93E7-B431D531D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B3CB61-C626-5086-F728-014A5C70E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6F60D7-A9A0-8EA8-5DFD-4B056128A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D059EF-1B42-1A94-1B2D-8B86082C0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4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CF5A11-1FDF-D251-07CF-D5AFE8000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155DA8-FF55-6893-CD6F-020037DCA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32E3E8-A306-D8FC-B328-57F8CF12A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4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740AB8-CDF6-8575-DEDF-0A59BA1D0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A9D926-CB00-C5DC-2211-4DE52E017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D12CE3-245B-1955-0408-356B5FD1F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5F8AD7-44C1-0A2D-8569-E11116326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19EBA7-4156-2EED-B5CD-E623B3BEC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EAE826-B865-D898-8945-49E7BD470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D87AF0-9C2D-943A-BF3D-99AA75D42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BDE24B-64FF-EB82-6ADE-9373E5EC7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E83BE1-F9F8-29B5-75B6-5C70984E8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CBEA16-A638-BE99-7E74-B5F05BC10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6CC2FF-8701-380B-BC32-420D5CC31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7B166D-2FEC-74D9-838D-AB7CEE547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BD4636-7466-7AF7-943F-311A91523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4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43B517-60E7-ACBC-A957-84C888DE4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4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17FF4B-D5F9-EE9C-DED2-22932F94B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DF8636-333C-A3A7-D31B-7843F8BB6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4EDBF3-BEB3-1187-C943-6244B5092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5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00D2D8-EFF7-367F-C7AA-DA1B81099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C86B53-BC29-8E8A-EACC-EA2DF9BA8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8175CA-37B5-01F3-6941-FA00B3E3B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6B7105-B7D2-32D5-FD91-AC0F55AD4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5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08D9FF-7E84-8867-EFDA-E733894AF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471870-6AFE-78B5-32B5-892F043B2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3FC3E5-2141-E140-95BA-23358E387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A60BA2-F104-3CAA-7D4B-D01416CB0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1</xdr:col>
      <xdr:colOff>417195</xdr:colOff>
      <xdr:row>2</xdr:row>
      <xdr:rowOff>66675</xdr:rowOff>
    </xdr:from>
    <xdr:to>
      <xdr:col>1</xdr:col>
      <xdr:colOff>1882201</xdr:colOff>
      <xdr:row>4</xdr:row>
      <xdr:rowOff>238125</xdr:rowOff>
    </xdr:to>
    <xdr:sp macro="" textlink="">
      <xdr:nvSpPr>
        <xdr:cNvPr id="406" name="405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6BC4EF6-56FD-E737-D7C3-CEF26501EDE3}"/>
            </a:ext>
          </a:extLst>
        </xdr:cNvPr>
        <xdr:cNvSpPr/>
      </xdr:nvSpPr>
      <xdr:spPr>
        <a:xfrm>
          <a:off x="514350" y="66675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30F1F7-B4A8-B3CA-BCCB-CB4D20010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D17489-71E5-7A56-043E-848FA90E7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BB3D6B-1A80-BACD-A082-CC16B888F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9FD0F1-80B9-B812-FBA5-FB3A4C934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074554-F067-9500-16E2-B1646BD7D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BCA4B7-0C23-A674-BB90-FAFF781DB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83BE5E-F984-A40B-5396-E7C0848C3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55B58D-48D3-2F4A-3DF7-630F489F8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6CDD83-5FAB-7A97-BA5E-2FB043F1A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A5F6E3-C53E-4305-C0F3-9F9F269DC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6EF691-36E1-411B-D2C9-C84001EA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FD23F8-66F9-8835-8D0E-84342B6A8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4980CB-730A-E191-ADFB-E0E00716C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385EAA-6C91-141C-9D5F-453F22CB5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7E6704-D8DE-43CB-A596-68B8BE7B8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491817-12FD-A1F0-98AE-77FBD9818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75A8E3-1954-5FD2-A897-7387009C6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3189C7-987A-49C2-9A87-D16DAB342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97BEFA-08BE-B45F-D844-284EE8D85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886A07-0BB5-2CD8-D0E9-FF6190648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7263F5-0AC7-9097-5D70-E3AE5B379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9C6064-DFB0-CFE1-7137-9E8CB75C3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8AC791-FB30-0F24-DACC-C3301628C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DBBAB5-0A16-F354-B3A7-65B2EA7A2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29F408-77DC-58EF-4738-370D7FBB7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4FBB01-F507-F91F-8397-924163192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1F2B88-9314-94F6-411B-C95E7E20A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B81166-2071-45DA-48FB-B3E8A190B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BF3426-1302-0E82-DD61-CD7CDF953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5542F4-09E9-4C8B-B559-DC13EEF05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2B92AA-70AF-401C-DBD2-D4500E9F4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506D17-84EC-068A-12A0-37DCF5D67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19B3E4-F9F0-9CB9-E6BA-2DFBE70BF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ABBE22-57BE-D88A-56EC-625650122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6BACFD-F56C-D9E1-D4FA-E5A596AFE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72A3FC-F6D6-59C9-7A7D-30D5989FB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CF16CA-5609-4983-4855-3DE9C381A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9F4431-ABEC-0F02-0A60-C2788260C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A22C4F-FF51-1604-514F-D57CD9EAF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82A77F-151C-C38E-1076-227536689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C97A1D-7CC7-06A7-650A-A5F5572A5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278404-09C7-857B-D01A-CBE62B10C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79FD49-3214-8E02-06E2-C34C7D624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BCBA5C-2FAD-B669-9863-4C546A3F3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50FCC6-A8F5-DB7E-EE5A-FBBE5C3AF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131BEB-D54B-8302-C9AC-614239336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2CC584-0DFC-5EA9-E706-4202D904F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516B9B-BB0E-B558-9D44-FEDCE085E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7C5DC6-A216-711C-B446-64B081A4F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EAEE43-2099-5927-6D4B-9D76ABCF9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86014D-C843-0AE2-05B1-5472D1F8E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993F19-114D-7548-BE28-F47FCDCBA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389282-CFCC-81FA-1827-57E9E493B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49E857-AF62-0232-E53E-3A079191D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34B029-CF23-8473-C57E-1BD72C7C6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E380C1-404F-189C-18EC-ACF286E0E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26B700-6EBC-6265-54D0-D0F13A37C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7B698C-5EB1-5CB3-CBF4-02BCB154B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4E2159-E5BA-7451-61FB-9C3C84F66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68CE23-200E-941B-EEAB-8F5478831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837D72-30FB-0E23-9E39-4A925AE6B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EC41E1-5ACB-A0B2-2173-E8DB5E4B1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191DAB-126E-6DF6-F32F-0014CC743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9BD061-477E-0240-3A0D-EEC7F3C1E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BD403F-85A3-C1E8-7ED8-C0F2222F7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80022A-087C-6361-EA71-AD382BB61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316D45-71B3-A63F-083F-6F60C25EE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4DF439-FAEC-012B-4B3E-0EC636A8E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825ADD-7623-A9D4-5D96-84B3C2F23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7A7C62-7090-650E-76E4-BCB8DFCCC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1DF0B6-0C17-0ABD-B49B-3F3AA93FC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038DCD-2325-3CB2-9D30-AA49EEF36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B92C24-C629-8258-74ED-324C14DB6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E82F9D-BCF9-C05D-0BFA-7D1E1197C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2215F8-5066-5588-717B-4A7E4658B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3E2729-8BF2-D016-EECC-21AF88E80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CEBAA1-8271-260A-4469-939546B5C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FA5F89-6DBB-FB1A-0A91-F9B9AEED0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8AA58F-F6C4-522B-8F5B-700911028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962885-FD89-E3D4-5541-BDBF8EAC7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A18749-D805-81D1-3801-9C2663D5D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A5BD0D-5592-8765-6F22-EB4D78E84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ADC523-7D35-A190-7CBD-57EBBE6B1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CBFA69-88EE-6A49-7B25-1FEE31DC7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9F91F0-DF8C-D54C-FDFF-C8ADC5832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73841B-FFBD-1DB9-8BCA-CAE55B285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D58991-4BB5-5EDB-D2BB-331EE31E7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54D663-ACC2-7FBA-F2EB-37CC96868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1584C5-D8B5-19DE-BF82-8BD272D34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393B71-9D4D-BC60-8E4B-94400684A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0A58C3-ED3B-278C-8C54-54764CE49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7B95AF-D9C9-05D9-5454-B96853F4A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B7E10E-9F97-65D0-9862-C3D426EEA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B8F64E-D0AB-F09E-97BB-428C2119C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D9C98B-A34D-6943-C290-67776CF10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3619FB-0DAA-E751-5C14-1872F5934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2FEA6C-B2F0-AF86-C89B-1D581FC08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3492AD-A2D5-DE8C-C433-FC3149404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E2EED1-3DB9-C472-0FDE-842FF236C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DD2369-FA33-112E-BE5F-AA84FF24F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E1FD36-D14D-DCFC-34AA-8F804A112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784F7F-06E8-1A01-389E-2ACCA76B5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F5968D-58DC-B3B8-C783-7A4214554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C301B7-8245-69C0-42F0-55B79AD01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DF6AB6-EFB0-E26D-B855-85F746AA7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40D901-26FD-08BF-B982-E4A2FF560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9399E5-88E8-5F88-AD78-4FA765A86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917135-D866-E4CF-0579-55A700BD8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68B5AB-95E6-D520-D9D7-2134FB870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F23016-873C-DBA5-1979-108A166E1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EF418B-C79C-CC02-590E-8493AEF74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BF0B62-CF3B-45BA-F131-466982CB5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38DE43-2F6E-4C5E-8959-368FD814F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93C586-3611-0A61-3E9C-231EFA876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86B3C8-5FC4-A253-111B-FB8C0C6B0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58FBBF-78E6-6F5E-7790-38AB908EA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AC5262-4E93-90F7-3DE3-7D2266970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2468FE-63BC-83D9-3866-CB9CD40B3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A4724C-B790-77C0-20EB-B1296FE23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B0A1EF-E42A-D1B0-2F47-C122D7B23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AE5209-6B36-3B80-7027-E95668279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F7BD17-D2A6-2698-AB8E-A444AE17F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92BEF1-C1EC-4511-12C4-76D6213AC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FFBD9D-B5A7-BFF3-0FB1-03A09513E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126263-B485-59A1-56F2-C97116939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6A2C37-ABB2-9F78-6191-5710A2C34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986BF1-E231-7E09-0FFC-4FF9A49F1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665C42-D56A-131F-110B-9F878657F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9B852D-A7B2-05F3-BA82-38D24FB30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956457-35EB-E085-41B4-B02E27266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A252DC-AF41-696F-2260-088923BC4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71A9D8-88CA-C01B-4D2C-EC7E6F2EA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6210DD-CF6E-9FA5-801F-2A98F7FDF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765A75-ED12-00ED-ABB1-97DA0DFE3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EFE0C0-E3FB-1E8D-618E-F14476447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7D9C4C-FB07-C221-6439-252F16A22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0ADFE0-5175-3DD8-2333-9508A8BFF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9130F6-6A28-AC3D-B2F8-530542535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0E7421-8C87-5627-4666-91F3E88DD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657B35-E7FD-9A5C-8A76-BD4916487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E0FC28-E6D4-BD66-1F5F-E1EE9835A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127C75-9908-9A35-27BE-1F34DD1AC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40581D-4421-2379-F791-2B3B7F4DF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DF5A0F-E2BD-8837-5053-841CC6CC7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D0D7B6-E9FE-AD4D-76B3-B3D25DF8D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6064E4-F2FC-D67B-5F77-2C58719B7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1DE9D3-1340-6FAD-CD9D-3CE7A2ABF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52A151-1036-3E32-47E7-D21361878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7D2A1A-D213-8EF5-B78D-178704568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3EA3AC-9DEC-24E0-5A2C-99576A14E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F21676-5B08-347F-EEE7-19998E24C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524CD0-E868-EE44-0B54-3252E94C6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015E53-85BD-904F-9F93-E1E10D3A7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7C5EC6-3238-F914-5B1F-E66FDAACE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F19C26-DA90-4617-1737-8390E9E2B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B5858A-BDEC-F950-0506-9ED92E88C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E04D77-DE4E-929E-50B4-9EBC5CDCE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3D9C71-E12D-2334-817E-6471EC100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45A8DA-1D44-757C-DFB3-FC55FA114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6904A0-5001-9A8A-E857-ADDBDBE4C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999225-F5A2-5170-4E7C-75C4B9824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2EBC85-349E-6887-9785-6823E2C7E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298663-0C20-7143-02EC-861986F2E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1B39AB-7A90-D9C2-BF90-6E42EAB76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498066-62AF-5635-5DA6-67FF29D95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8B03D6-5120-3105-BF27-E300CD100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C0E137-3EC5-E295-F438-2A382E2EA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2EE2D0-6908-9D91-EFC3-AEB43DE40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3D1725-4364-4932-9C23-CC839D1278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E16875-724C-041A-6B4C-B071421C2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2D62D7-AFB5-5323-DCFB-4859BE2ED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3C751F-B33E-D2F8-E449-4240DBDB8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1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DC325D-E6D8-41ED-9376-584813D1D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73B9DA-9167-F4B2-791C-E132520B1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7BF375-53A9-7AFF-481F-43A69F08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85D72F-B3A3-3949-1A30-926679DDD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1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121AB3-B163-4DC9-EAD6-CE25C2847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EAFF6A-69D8-0012-AED6-55151070A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D18EF0-A11D-FBEF-7222-55E4ECE61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11F0AB-A851-500B-5F99-0675604A4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1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4483A1-B7A7-B143-14D5-6220F81F8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EA7CB3-32CF-3ED8-8A53-83CABA672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9C1051-6352-42CD-AE3B-5B8DD0DD8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6FC3ED-9EAF-E4C3-0834-0E439C7DD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1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9FA530-EBC6-A0D3-8E42-982EC20BC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DD97B6-C7A3-1F2F-3036-9AD402CEB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CF1E67-02D8-1A82-8FB7-821802EB0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1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95A31A-1ABB-803F-640D-93E1BB65E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1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207F44-CE86-2922-5E71-72147774B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2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C54477-F6B4-1E9D-75A8-243BDC861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2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2431FB-0EA9-F6C5-045E-283259C1F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2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A2D1D5-C4EB-3496-2A6C-7969BB126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52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D49205-C358-3CF9-6975-6C85E8D3C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52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3A8C43-3DDE-37AB-700E-C9412C62B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52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F3A755-1CB0-FD7F-1B0D-38F1E53C4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52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05B0EC-AA39-EFD4-E611-D01EB362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52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9E3D83-3689-82B9-BCEC-8D922EE2E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52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502741-015E-E4BE-8F3B-5E4DEAC83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52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7B2D0F-7D9B-06CD-0539-B05566F9E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52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9AEB3D-C3AB-2084-DB6C-7592FCCE5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52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F7B44D-DAB9-9812-3FE6-35D7E8E6F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52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DE0894-C27D-FA89-2C07-725C61466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52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853D1A-9209-CFA9-A332-22BC27591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52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B52E62-CF96-2110-63CE-B52016F4E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52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05CD71-0F64-5085-1563-1C9031680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52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598ECC-798A-2F97-47DF-A8ED7F20B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52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A003D4-9853-A8CE-2847-07DCC0C3C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52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5D54E2-5250-683B-D8E0-2A8AD31A4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52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6FC9EA-8424-E0C6-AC9A-EDE343F82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52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9C3837-3C14-A8DD-5714-77EA2CA73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52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6A3C30-2AB7-95BC-FDBA-E292C0314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52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B938D9-4E1C-A741-AA66-D792FFCAC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52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4D6219-5105-55DF-4A74-614B946FF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52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EEA952-8010-53DC-6FCC-CA9455750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52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1C45F5-41CE-520B-1078-E1AC0DF7A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52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CC986A-80C1-5448-423F-8C8BDE6B4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52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C4B029-978A-6EDC-66C7-DE7332D2A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52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C5A45F-5B63-C05D-6B79-258950EE2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52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68D307-28D3-F103-7F34-EFF590511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52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B764AF-D8D8-7B57-719E-4B42A03AA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52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24CC55-3089-4D64-05BD-13F537119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52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C15918-9FB3-5335-0D42-F0A9919E4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52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B764C2-1BEF-868D-E7B6-CF1BF031F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52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F16111-6AD8-A6A3-B90F-BCCD33B8B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52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BE4008-8732-DDD1-B1F8-A27011ED7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52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9FCE8C-12E4-B8A2-F0CE-24B1E9613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52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105B91-6429-D9F7-0B43-6E6CF3B46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52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F4A7F0-1113-BCFA-6E13-46D60A21B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52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7274B8-B786-6DF0-FB90-D1F6D01AA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52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EE6AF7-830F-2215-638C-2EDBD78F2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52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1EE545-7C71-EF28-847B-C6FC51F1C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52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14396F-89D8-90A6-5BF7-1A029BA50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52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8ABC8B-B9DD-E95D-053A-8A62588AC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52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A7518D-CC48-7C8A-AE0F-A2C53BC7E4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52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A7AFF5-0C27-BE84-6C53-964C1ED48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52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006350-E3AE-BD4D-0B3C-BA57A419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52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2C9DB5-C5EA-EFEA-1D58-B50900457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52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7460BC-141A-8337-AB3F-8D16AC8F1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52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1ED7A3-B2B6-87AB-ABB0-9E78157E6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52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FC9235-750E-275E-EF5F-2760F9818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52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5D1682-ED83-C7A4-80E0-540D9718C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2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635B82-112C-21F9-7B3F-41607ACBF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2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37F14B-97C7-4C87-6090-B07321DB7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2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098EF6-2574-4F8C-C06E-375D1D449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52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8BD892-5700-4CD1-7A8E-58DECB89E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2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7794FD-E6E6-63FB-7DF5-8080256A6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2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E7F451-9BC2-A4AD-2962-996B8598C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137160</xdr:rowOff>
    </xdr:to>
    <xdr:pic>
      <xdr:nvPicPr>
        <xdr:cNvPr id="26352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2F1B4D-7128-F94B-2533-1773DECCB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96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2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53F794-402C-FDE0-5B14-E5FD662313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1BC025-E670-252F-E243-FFEDCC32D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3CE34E-D6E3-2730-585B-7ABD6A2F8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BB350D-61AB-4DFB-36EE-503984CFC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2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2FC112-8413-2494-64A9-CD35A24C2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4B73A0-70C9-3615-FF23-91447961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CBFA4F-AA36-FDF4-7B1A-664F8C3A8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01AE17-53FD-6520-3A6E-BA0FE02F2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2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705862-3F09-96F9-2461-27186E7A4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7ECB80-F1C3-6644-FEDD-AAC5DDB3E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F8CBB5-72F7-4D72-B76B-D81E72B44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C2F4D0-1149-169E-D0EE-B597572EA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2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FA8F2E-215B-C158-1E78-DAD1D3FBB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C3AE06-1877-E56D-FC4D-7EED321A5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A7752C-4848-1E3A-825F-82B5880DB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2C24A4-2D48-AB76-14C6-00C8AAF73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2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1B3A39-655B-DEF0-A841-9EF95A9AF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9773CB-65A9-3318-C0FD-E6E74B465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4AD758-B8D9-22C2-8C8F-F01987F91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79369B-49FF-31B8-2014-CE5C3E8AB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2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57C04F-4D05-135D-676F-A1E0ADF8C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AF442C-ECB0-9BB6-4990-330441EF0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184955-FAE2-9713-3F82-8FF18A56D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F932CA-9587-564C-44FA-61149A9CB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2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47F006-2B00-FF27-F655-64FB91B22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3A9B22-7A82-E324-6128-49B3A116F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738BC9-667E-EF8F-5CD9-8A22B70FD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51A5C7-4D1E-8DAA-A3C8-932E01932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2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82E7DC-AC84-4746-8871-6B0D8D793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613168-0EBB-F9F9-E98C-6541B0036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C041E9-78BC-4FD9-2FE2-F4FB6286A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2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199DBC-34EB-47F5-11FC-9847F7C38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2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8AD033-9855-2F88-713B-7ABC3B9EB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2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9A2D2B-749C-9F84-692B-18C467852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2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9BCB15-1D74-7999-313F-28E9A0B44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2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B6912B-7960-7208-FB83-5D24DFF5B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2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504DB9-F288-57C8-B7E1-62670CDE6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2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A3FCF6-C17F-9B6B-C6FC-E2F41E57C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2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E3921A-724B-F5B1-497A-A753B055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2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871529-E2C6-1EB1-141E-A60D308C1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2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AF385D-E5DF-D229-8578-17DDA10CC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9C2CC3-AC4A-3CDD-92D7-21DCD8701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483CDD-EA4B-69BC-B4D9-72083758C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312545-B8E1-CF40-055E-F81DFA52E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3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AEBE06-889B-EFD7-C39E-0512568FE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22A424-00C7-5CD5-638C-71720192E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504DF2-3DC8-8519-0ED9-1B37C4F9B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C31ABC-B970-6772-4162-0DEF8F0E3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3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7BCDCF-7F92-B0FE-E1DB-2DAC9BF31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3F2513-9EC8-42E5-4136-D658EC4C8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8C321D-04CC-48E2-BDB2-637928994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23B5CC-E741-ADE1-F383-9D3A2BB31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3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3DCFCA-DA92-D275-25EC-EE109B9E8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6D6DE4-609E-0EEF-88F5-C72779A0F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E0A33E-2389-58D6-D8B1-3E07786AB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20E38B-1C98-525B-B158-1C7575BCA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3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74E8E7-57D6-66DC-8147-1DABDB4E8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8F1BB5-2716-F68B-C2AF-99B4B8E5A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C595CA-F91A-DFE4-686A-7A18AB9C3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61EC85-166B-9D83-2A49-592D75AF5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3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F97E35-3FF3-88AD-1156-C8F64DA92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DB29BF-CD05-AD47-8976-D5B783E33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87AAD9-FC35-02B4-1213-B38F024F6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5FE26D-63EE-FBFE-AC46-01F7C4D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AE4A40-974D-2798-51A6-BC3A316DD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B39092-7DF4-F6DF-FB51-7F3BE994B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C48442-0E57-082D-8A22-9CDD345EB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050E9C-5F7E-DA83-E9CA-B70FF8A68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017AD0-F925-28AA-EFDB-F4A8BF652C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10A439-A2F1-D322-8197-BE56D310D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D5F839-FA47-3E93-6B6E-1A85E93FB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1A8F24-F4DD-67EF-36DB-2845AD041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980986-ABE2-338E-A9D7-25DB4B875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5838CE-AEFA-78C7-22CE-E8CA63F70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FF88B9-FB25-8E0E-87C8-DE49930C3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63C440-111A-AB7B-AE74-60930DF57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140C52-8B79-A9E3-59AC-EB7F3A3AF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8711DF-887E-FEF8-960F-92F5F1699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077EF2-AAC7-DA39-E95F-86068493F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5D6AAB-B071-A034-7BCF-52884A82C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8C9518-AA88-61BD-A6B7-85941A62E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53D22D-C731-D4DA-B4B2-FBBB4F07C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10EBB8-892E-807D-1D92-C7C9C9DE5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1AB2B0-CC23-BF37-33F5-4A9FF6668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9D247F-B4FF-F8A5-AB80-756A2A82F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4A04EC-ED04-BDC1-87EE-26C918B6B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A285A9-2B72-13B5-C723-4E0E9DB93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5C5A36-86F0-73F1-4957-3D0D233A4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3BE464-C83A-6472-48D2-C0AB74A8D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4CE5DD-1E43-3D65-7142-FA147523C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9464F8-BC5C-6041-73BD-DA5C8D7F2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69244F-083D-A147-F413-3895A56F8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ECD8B5-70F5-55B9-835A-C3DCD1C81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DF3C43-BFD9-702D-7970-D3869480D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9952FF-7C40-6BD7-FD2D-FE1217580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0B467B-B0B0-CAB5-DB71-5F31AED33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955EF5-0FBF-B432-60C2-1CFE1DAE7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571657-6ABE-317D-26E7-5526374E0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7DF6AC-29BD-3C62-A0CC-41EF9675D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2A024C-5FA2-87F1-7B50-FA6F6717A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AC1C44-A27D-4313-EA74-BCBE70125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E3147A-7E2A-3D41-1924-1F2AE3362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CDB1E3-F17D-2148-DE69-CD6D57E86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2F9C5C-9600-CE09-0D77-E26C03748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AD52C5-A929-8DD4-488B-F6B18B380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177666-B564-6F5B-419F-D81F91ED2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D527DD-933B-3160-B6B8-DED7DA082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0D62D5-99A4-0A30-96D2-4561C198F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DC7CD6-F858-0222-7E95-2A80D167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950F8F-B0A4-567D-49F3-CA8F24984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60D1FD-D541-13E5-4530-7FC17E7BE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BCDED5-D2DA-1E96-8072-8519B371CF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5EA992-336E-8C1B-7E40-CF60084FF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89E3DF-2454-6D9C-3AFA-C09239B19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5A0FEC-7F53-764E-3BC8-66FC7F3C4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38FF72-4FB7-6EDD-C127-5DEDF7A42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717FDD-32B0-F701-84A8-F14A959D7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2FC7DA-EAEB-B20C-7AD3-95DE808DD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42442E-64FF-BB9A-0AC6-558FAFCA9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362EF6-E6EF-4275-6291-BCFA0D569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67528A-162F-6DA8-A535-3D39872F1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AA0320-D9D2-DB10-2803-2EA516459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4E6DBA-0E6B-A9F9-2463-EB2EFB052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0294F8-DADF-EF1B-A240-7E5D41A9D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3245B1-FAA0-096B-0897-A7310B046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DBC404-A25C-5E83-6BAF-EA03C8A9F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0B3153-9DE1-7688-157F-1269C748E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D8C3FE-4ABC-9A80-C4DC-C5C4765ED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1D6A22-90A8-22D5-0803-A43F1EBED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26B7C8-A203-852F-2C02-DFE070069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E19A4A-2B67-5E40-28DD-9665F5688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F80B58-6515-C905-8E62-3BF91AFB2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7DDF6C-61FB-7F37-E0C9-E1FE3DECF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5BC961-29CB-BEC6-9934-2DAE665E7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7A2FC2-A3F2-5DF0-0991-0899EE414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659335-7857-1FE2-F241-A0351D0BB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93C41D-AFF3-F30E-3F8A-4C84BDD6A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6942AE-A207-CE53-6C87-4D2FCCDFE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A14288-96E7-C403-9539-DBA3E792C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CC0456-E069-714E-1EEC-0677C2050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ABB603-150A-B1B3-EB19-821A7EB34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40BDED-8D2B-34CE-1CF0-D92D4C4900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E23795-A8FC-97CB-13E7-9E8ADD899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F776A8-3F81-6F24-7C41-06D47ED34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2BB963-EF35-4524-512F-D03E5849F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0A94C9-9B34-CD4A-5BD7-1CD1DDAA5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DF843F-2293-3FE2-4524-2B6B5FBDE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7F7348-AB43-8AEC-26F0-C0AAC7580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E79446-FD00-12E3-F25F-75136AB6B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798EFC-D2DD-DEB9-5078-5F1409764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9D801D-8137-6469-F961-E07C8D0BA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6A9BE1-E3D8-9E44-07D4-06EADAF0F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218FFA-3A88-67AE-B52F-E3E09D2A1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312558-13AD-51A8-C301-84776258E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B63A09-EA88-E74E-A934-141D7D915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B5E030-110A-C5EE-8D26-BF11559B7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42D490-66D0-75CF-4978-1212A7B71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CFD8FA-0C18-9DD7-5F7F-98A5601D1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59D966-4C54-E004-28BE-E5BA862FD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1AA5A7-9136-7A37-0A4C-7C33F3D01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6AA64E-68F1-571A-7B19-8EF934C03B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42B3EB-4240-7FE0-3AB9-5155599D7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0CB419-333E-33A9-AF83-3974A80EA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0A5B45-D9F0-1896-77CF-E5634FF6E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A61463-FC8D-7ADB-CD1D-5899C3E85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89CB47-A4B8-F606-FC10-E547B0701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38E61A-DDDD-B66E-6706-B246E5AD2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4D6C8D-0F0E-8836-CBED-F3769C093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A2335C-B561-BAB9-2AE0-99974C262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3EA675-55F3-F812-B83C-22E8C7B02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01CA1A-A343-295F-8934-E2CD21E8C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8BDD1F-2DC3-B451-3A20-D31FB6543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858B99-5F82-F676-0B97-525EAD261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91FFB9-76D8-8B2D-BB71-E40B1336E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22ACB1-6357-5C9A-8AEE-0F94958F4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A565E3-B7F5-5937-77CB-ED5E316B8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1A3599-DEF1-6FE3-56DB-DDE4DDB9D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2D56A2-7B0B-7FA3-2531-BD8C1D6E3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FC8E41-93EF-3604-50D1-2DCFFF062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9750FD-9713-4CA3-CA7D-AF271B466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D86524-37C2-F83C-19E1-E6C7005AC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C6EE13-5816-508C-18FF-57BBFE896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D751A8-E370-A887-1692-6DFC2F46F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A96F94-7F16-FD76-68B9-4946ED365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4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0C3DB6-ED64-8BBA-840E-65C3912D8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56E4B6-BB1C-6515-E603-AD435C9F0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D15DF9-7164-512B-7E40-C7699A534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3DB620-DFCA-8D16-F42A-DAAC0279C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4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22D889-064D-1832-F5AC-F647E3FCE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512270-CD45-3898-8526-9AA8B353E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A2CA15-A9DD-9025-9810-283577DB5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4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F4619D-8C6E-FCDB-20BA-01EBE8516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4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5CDB25-001A-787E-3C3A-99CDA8FEE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9B9520-4FD9-4DC0-4D1F-A715E2A36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B3B66A-3673-7DB3-9490-A4A64E0B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006A16-CF9A-F8F6-B6AB-8229FF1DE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4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4D25E3-DC17-647D-3FF9-B462FAFF0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0BC771-BC5F-AE82-12B2-AFC75D3C7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1C7880-5548-E18D-C75D-58D37D2E0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19C5B2-A85E-3042-58D5-4E06E758A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7E170E-6619-E553-B9D2-37995720B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FC0C39-4714-21A2-E6C3-B5FCDDFAA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A7842F-736D-8FDB-6ED6-6539A68C5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27E12B-2C33-52E1-9C29-29C80DA3E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87FCDF-C370-C65D-32DB-13031C4EE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10B9C1-1BF8-577A-DDC7-CCCD00FB9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52B64F-BC7E-4139-FB33-BEDCBFAB5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964699-75D5-9CBC-6B1E-45841DB9C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DFB479-27E4-CFB2-6F9E-B0ADE90A5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6E9DD6-3506-E64C-6B55-D6431B4F9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E9A900-62C6-9D6E-C287-D5785F6EC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C528BB-ACEC-A61C-B62E-C099284D8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F65420-2C1A-635D-07B1-564079444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EC2F3E-A86A-285E-2AC4-313FAE0FF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701997-0A67-138C-5D9F-4D4C6E79F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2D788C-DB6F-8D40-1778-658851785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75F181-A8D5-FF10-CDE4-3615B6E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B4EC14-1D73-DDC7-3B22-3EA358986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571D66-F27C-F003-F4F7-C79C0CA59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D622D9-916C-2C4E-27C7-8F8FC403C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280EAF-F598-046F-B7F8-2270A2711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9B9A8E-EDE9-1388-CE36-53F31FB9B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61F402-67B1-A85B-18D3-19E3B8E9E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794F24-7021-96FB-80FF-AE1C87475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13</xdr:col>
      <xdr:colOff>22860</xdr:colOff>
      <xdr:row>3</xdr:row>
      <xdr:rowOff>7620</xdr:rowOff>
    </xdr:from>
    <xdr:to>
      <xdr:col>13</xdr:col>
      <xdr:colOff>815340</xdr:colOff>
      <xdr:row>4</xdr:row>
      <xdr:rowOff>152400</xdr:rowOff>
    </xdr:to>
    <xdr:pic>
      <xdr:nvPicPr>
        <xdr:cNvPr id="2635483" name="2645 Imagen" descr="imagesCA1726ZG.jp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4AC3D86-05A4-5C89-C2EC-1C9E0DF90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34300" y="457200"/>
          <a:ext cx="792480" cy="35814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F4212E-C33D-BEEA-CAA7-FC091E586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5243AB-1CFE-AA75-7979-986D6BDA9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0B7B67-0110-DE4B-FFC5-7FFE128CD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D2222E-2E9C-C75A-19D6-053E83C70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D92A6A-96DB-B46F-7354-E3BC96F7A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C8C079-ADF4-CB84-50DC-2DE8A7545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256E18-A9EA-E588-A5A0-53B77EB1C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988F01-2EF9-33B4-DAB2-5174EAD41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C5C2EC-71EA-4227-7A1C-839DDE7E4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6AE68E-3595-A235-7DD0-FF160B8DF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8AA230-DC98-528C-59F3-5DCBEE463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0AE68-372E-529D-3DC6-12ECA8EFF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319590-D669-A5BF-FF3D-6509F5C0A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B2A753-EDF2-A2A6-6163-5F9EF04A7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3556BD-3009-2000-EBC0-27A477C40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741AD0-F813-0C57-6A09-30AF2DEE8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DEB7F8-86FE-05EF-8AF2-1E9283A12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3025F0-0730-153B-3129-6ADEAD4B2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E38D94-02E4-DB82-3804-16FD357B8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E59E0C-0D8A-4BE1-520D-125A7B92F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2EB41A-1DDE-1A35-0451-BD992C66B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1E81EE-4879-B3A8-135A-379259591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B6A55A-88B9-7058-7F33-7B2D9ED23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586B9C-B55B-F8E0-0032-E91DFD255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05E762-0557-F40D-9A87-394DB5F4E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003490-3DD6-7AF4-1CD9-A23E80B6F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27C90F-5FEE-30AE-18E2-03CD585BA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F92BEB-73CE-3C29-63C2-8B402C260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5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F0BB01-73A4-73DF-C2DD-655EBA4DE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6BE361-D646-D182-657A-DF97E2C2C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EEE53A-6467-3074-2471-F7BA7EF4F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CC7D37-9ED0-21AF-0EFC-01A5D5E98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5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439849-9891-1C84-6C6C-A5EB7D198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6A9E87-A259-7F7B-98E6-ADFDF8C2F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31475B-360F-DEBD-3337-91382A0CB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51BF39-7752-805C-0A74-AE8071B94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55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23E3E7-C4E9-99C3-CD8E-AE9AADBA2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897B04-9665-6801-12EF-67DA1FA84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94D3B0-605D-E3DF-62DF-8C4FB4F53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55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749CFE-4151-CE74-6DF2-633CB854E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2BB56A-7808-6024-B004-16D776EE9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65B7D8-AD7B-E4DB-C15F-B471BFB76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981A72-1F37-7FB6-9CA7-262EA8D85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A48A54-484C-2B29-43F1-C657CB793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0E3F34-3A78-43AE-AEDE-1F6ACC28A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B53B4C-D31F-8E91-2982-F18E7389C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2FED9D-50E3-4BD2-3ECF-F752496FA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7CD54A-DA5C-62E8-B568-EE375F1EB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431A69-1BF9-34BC-9DFC-CCFA1B38B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18E79A-E2CF-A196-DBFF-BEAAE27CC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A11D7A-D6AA-0BD7-2AA4-514289DDB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DB953C-85F2-88E6-5B1E-088CD57B9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3E4362-43CC-2CAA-2898-7CAB4C42C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04CA53-078B-08A6-8526-CE50BE7AA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CBE10F-C763-0079-2803-C8EE1A0DC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573DCE-D599-A379-4A02-68827415D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D30AFF-D915-E2CD-A8EF-B7EC79BE7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5F2064-8A46-2206-6AE3-4788B87B4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1F02AE-A6C4-7F62-C8F6-DF7C3E65F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472FBA-4672-9933-C626-E9B99C166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4792C2-2A19-11E5-6CFC-562EFF5EB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62DAE1-E9EB-C69A-5CA2-532CEEFF6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E3C27C-1CAE-F5C8-ADAC-A1D13DF20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E74488-D4D4-404C-2AE3-818AA5313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C62BD6-6ACA-66B4-AB8C-E84311632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455D70-EDA3-A18C-3AEB-835AECBB9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16693F-55D2-2C39-2471-7BF2AE85F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DF2CDE-9A9D-957D-210B-59AC03C64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85F194-B6FF-853B-68A0-7A9DAF183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42E0D1-9365-907B-14B6-885C501CA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80F226-E7A9-10BD-F60E-1C5F212C9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6E10E7-9237-AC98-2CC4-A05A842C8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66770C-974F-3488-57F0-5C0C2AF22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E013C5-56C0-C0EA-6998-4E5812D02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2E79EF-6EE0-F4D7-2C67-09A815A50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201665-5E70-7D7E-EF37-13C57A8BD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55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7B3B2B-1ED1-D0E3-EDB4-D916932C4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D64474-17B9-676D-3D46-F965BE624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F336D3-EE2C-B972-8C32-CC22EBC0C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55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50809A-E011-C564-F31D-DA7DDAF8A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FB3073-774B-34E6-CC7A-DC28CA9F9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D72BD7-9050-93CB-8C71-9D717A491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0EF4FA-45A7-03E6-74DA-9D0F71955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D7ACDF-0F89-D2C4-7B44-F6ADA7635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C4BF8F-8C5D-C9A8-E405-E96454A79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673018-1D7E-4B37-D383-8FC76B4FA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D7F27A-B7A1-FE6E-78EB-2A071A776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4F5A6D-4582-3C0E-30A4-22CB5B27A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320539-FCA2-7814-8D4F-702D263BE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9B86FE-7046-DCCB-EA2B-1E4A01A87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3FE240-DB34-C7DC-3052-A83DC62A6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2A3CBB-179C-43F5-16E3-D440AA3FA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3CD007-444A-BC96-83FE-ADDD4062D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C64DE9-DBC0-1C4E-DFAC-446BA9771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01FC34-3EA6-7A60-39E0-BFBABC1AA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EF4703-FC53-C8BC-DE18-A4FD1928C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2C966D-F10A-2BBC-52A8-8EEDB8E9F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3A839A-BFFD-F7FF-FABB-4E9D679A5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0C046A-DCAD-782B-10DD-15FD13899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CCABED-EB6A-62A2-D319-87051965F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54005A-3257-F72A-960B-3BE58741B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D9FC89-DE0E-CA15-714E-0F50B6992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36C32A-1251-4413-948D-D7E5D657A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C9656A-27DF-B15B-0037-3F3E56D11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1E1739-B917-4D3F-F6C8-3A57D199B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B2DAA1-9F97-8C41-7C54-BC1373CA5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F064B5-91A9-91F0-A7F5-B6B873977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2EFBA2-194C-57AF-AE20-E2DCEEAA8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36028E-1CA6-E9F2-CD80-EA8E8A145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989731-9D29-3E6D-BD4D-B09AD5D6A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766AF4-BEE4-34E3-D324-2B64EAC3C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6870EA-824D-2616-0AB6-EF1BB8870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5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ED9530-C32A-6330-512A-02F3A7DFC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D2EC21-A064-5CBD-CBBB-1322F4B18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99F049-70F2-BFC2-E776-C32B407F1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5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1C7486-8449-3DCA-666B-E51D113A2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56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8B2AC5-545C-BB86-E3D7-074959A86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6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F85B45-384E-0094-1755-02D00ED6C7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6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411A47-34DE-557A-03C1-4AE3D4263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56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73AE0A-8F66-1431-F112-9BB06A8C7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FDA8A9-3691-1ED3-152A-FA8D30FB3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B5BBA0-2290-D1E9-45E1-11A70820E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06FDF8-10AE-D492-D082-2DF38D3BD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DEA7E8-8A20-9C81-19D7-75D45A4EC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794D54-DE62-7C06-3C5A-2AEFE205D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1E9B76-0030-59E5-5DCC-C7EC6DC3C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3105D3-999E-5AC9-0E9B-88CA77798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323374-1897-D066-5F00-026327E74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B54637-FCAF-EA7F-3564-B2D50589B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AB81C1-390C-5841-218A-30742DC94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DB54B1-0851-BFC5-454B-913C03BDF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BBE70F-1998-B7B8-8E13-9C3BC33F87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43ED96-9593-E41B-CEE4-B7017FC90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119AE3-B9ED-3671-A932-3B379C8EF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E70EC0-7441-518B-2007-ED2E80442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17F825-8E54-48D4-D536-92A0D3A73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6A39B2-6C49-894D-1312-C12AB81F6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0B59B3-A2E8-A3F1-6605-CF6D25EB2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E199E1-A75D-12CF-6F6B-62658A920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0EA39B-1B51-D928-BA2C-EEC276F12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37C479-0607-B88D-6861-CF217B6E2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7AD70D-372B-9F50-BD01-7AB00C962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6FAAF0-DFAF-F4AD-2367-79D6A1BC2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019D0C-9837-219D-C584-540CCEB82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E40D29-8448-7235-6013-B0AA2A8C4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7D66CB-7CA0-C01C-9607-32835A618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7BEFBC-BEB4-63C2-F84B-E4B7FF8B7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5C76E2-9038-10CC-1F44-13C79EF82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98A0BE-F0B6-2F20-6F71-39D107478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D133F8-7C20-1BDD-CF11-99218C37E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B5800A-999C-5BC8-58A9-21BD3C381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172767-87C5-85FD-989F-8E1B1E22E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ABB670-EF3F-A378-B8FA-0E35B0642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DBAD43-59CB-8D2B-67E8-E936247B3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A48ED5-204F-6570-6AEA-FD29EF3DF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B09637-EE3A-3795-CFFF-46D571BB8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56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561235-91FD-A214-ECF1-4CA7745FE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7A93F7-6F8D-6CDA-2A30-EF25A04E2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9912BE-A657-6C28-428B-106B91D8E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56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E07DC1-5C4D-0161-AADF-9FE2A1FDD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6F095F-96A6-8FE6-A16A-AF3FC4438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13DBB5-07D4-0992-52B0-25B74414D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587BE9-A623-251D-81CC-07BFD58A4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C33BEF-937D-F343-EA94-9C9C83512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B9F3DB-38BB-CB0B-892B-1657F70D6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16028D-12F4-A58E-B10F-C15920FD0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7E9218-2151-A2F8-2234-2B006657F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300478-E8FE-A5E6-249F-C50F73D9F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31DC8A-8E63-8FB7-C6A8-79C923444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ECC077-E4F8-397B-CB9B-126AD0FA6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632863-8A0D-1CA1-7BDA-020D3F873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414D58-F3ED-5CE3-19A5-8025D6226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81F5C4-72AD-9889-503B-22DAB1304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973BCF-A23F-E8BB-2DB5-58E7CCCD9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7F5EB9-D56A-6F0A-3469-C34C0234E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3A2048-08EA-0499-0E37-8A3775EA5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9DF766-AC54-C62C-E185-E3BAFECFA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9B5392-691F-9DFA-0EC0-4CA927167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4677AC-2D1B-7768-C399-1067C8191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F95FF6-92A4-5938-521B-C76B001C4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3E8D7C-B21E-D9B8-2F83-8D6552939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7CCFC0-9E30-A1F1-B08C-6BB09B2D7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444824-52DC-EB70-D5FB-2384DADD4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601800-49AD-14D3-A429-C498E3A8B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F7F20C-1A85-D7BF-5B25-676F09520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555938-9540-F255-B134-C7AE9D934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3DB94D-60ED-22C6-6FF9-60A1C2F4E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B32B21-22C9-9185-958D-706EC02A4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C3332F-D6C1-8137-D51D-78AE24FD3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CC954E-0D4C-41EB-D1AA-C703F6E41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73D7A9-5CC7-F9D1-E45C-4D93E6BA9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7D7B92-CB80-D61D-0DAF-1B1DD4C8A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E18F07-A09E-D1EC-3663-ECF80DC56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7B2545-18DD-587C-B099-EEFD909D2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A5B0E6-99FF-7EE3-B000-640DEAF0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91CC68-363C-AC6D-B7A3-5A384D0B5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5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2CB97D-A9B3-DAD6-F792-B4243D066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900540-FA98-28B8-C794-C35C60193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FE7C9D-0D9E-B0BD-6B3D-0AA2F3057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5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C65A8C-C180-4B41-69DC-A0A967066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40A624-4D33-79B0-3228-6463166E8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D8018D-9DE2-1DE7-8A12-D687F455B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190D11-D6BD-B123-BB6D-EA8281DDC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9CBA08-025E-2EBA-19E7-6D34F700F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A6524A-4611-8CFB-1D41-03D371C3E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BD78E2-5901-F4A9-AA13-6D5CE7BB8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22D499-3020-5823-EAD6-42870E6C0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F901D4-E15F-1E74-393B-7CAF3184E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4AF92E-FE77-E1B1-59FC-FE17589A93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02C43D-7A33-9B38-5B37-79C6E8BE6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E5B68B-2F31-F536-860D-9875E29D9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BA43E2-2DA8-FC31-B90C-28A35A4B9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7D5219-0D25-CF2A-9E8C-0BA4A6375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B76FC7-B051-7CCF-0614-4847BDDE9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20A724-E26D-7260-234A-6B5793F62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28F5D6-084F-C25B-F416-B33449960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7221ED-3FC2-629C-FC10-52B0A3E2D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FCB5F5-5469-6D02-927E-411039D19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B4EAE9-7248-FFF7-4744-5DEDAEC3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3CBEAF-858E-9D74-E2A6-19E8C2114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B27FC0-016E-A6F0-BD45-FC6D4D64F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FF2455-3F3E-BF2B-F8E3-9ADFDA8E3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D7DCCC-4ED0-3C2B-318A-854D34112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995091-CBCB-EFE2-A27C-F214C954F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4EC4C6-6366-81EF-655F-AD1BF7B80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9955A6-9FAF-3D1E-06CC-1F233972A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2AEF33-0370-314C-8B60-0C63FA1D3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35F0DF-5283-2B62-9F9F-45F03E9B2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C6C25E-A55D-BDA7-2446-3BD6B81D1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7EF61E-96CF-586C-5858-4CA0CBB7F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0C4C86-1EDD-EB2F-DB04-DF9F3BF4B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0995C1-F4D4-3B98-1708-8A9707506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D1C4C8-6453-A6DE-0D99-2CEA3C03C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C49A73-C495-C6D0-607B-996555ED9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C799BB-19E4-CF68-B1AF-0BF4450A4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6684A1-4A7E-9FA4-43C6-6936D7005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5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A316DE-E1D6-CD06-7C8B-592A75EC4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3E1199-C76B-B7EA-A12D-A6A056380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B9B998-A6C7-24DC-1A53-507F47743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5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08B261-433E-1AA4-6451-FAC2BE907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DAD2F4-0C8C-B905-4E0E-D2FAB4CBB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2EF50A-97B8-F671-C2A7-3911C6E0E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970DA2-43F1-13FC-502D-75D89D1FD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40A4A0-F065-9497-70C2-1C8A1DF46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254808-F01D-1DAC-EFB4-08718C2B1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260D09-DEA4-059A-79A6-089109890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CCD365-28C2-966F-BD3C-8B59B3321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59E546-1824-EA8C-E8F5-461210046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797E98-F43F-0DF7-4964-D41F983D3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D34290-7209-1B40-3796-078CF5951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CE8753-C62E-34FA-60B2-2D9AC24CD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60F7DE-6B16-684A-6136-5A8BAB09D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A1B1F6-5453-5C3F-3440-111ECB4A0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8565C6-11DC-2A3D-11FC-287E4BBF4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4DF54D-E902-3B78-278B-352D2917C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902561-1E81-5066-491B-F21508790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0F69A5-E762-EF1B-5528-FE52FA27F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F8AEF5-9970-066E-CD18-D2F39E0A0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15E9F8-27F3-B38F-7E8F-B6000F6A8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153360-C33C-801D-4AC2-092F30397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79A4C8-4AAF-5E16-B675-55E24ABCE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AB07F9-E5BD-259B-ACF4-39134D99B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579F83-EC4C-0041-3F6A-200A50BBF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7B5F36-63B9-49D0-5D92-C6DFD621D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B7EFD6-2B7D-3D77-C1C0-DE3F9F8D2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FA9B54-81C2-9D3E-19AF-CBDA02F2F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1104F5-94C3-E316-FD56-61688D0B5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FDBE6D-6945-2A05-4D6C-A3241B637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08B00A-F536-07C1-16BD-D86497ADC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1776E9-74BD-EF27-EB8F-170EB8217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6D9975-E24D-CD20-A40E-7C6ACC846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C6C74A-C779-BB50-71F4-2B4BE15F7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23F6B2-0B51-FECF-ADC8-46885E196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A160EA-8F27-AA6F-9114-00F5E2963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346E21-815A-46B5-FC59-CDA1831CE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59369E-9172-EAC9-11F9-D66C593E0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5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2ADAF2-3166-8CF7-7A4F-6948789D2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585069-6A24-D954-E0F4-89BA0FF47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098354-DAA4-F158-BB05-89F0855D6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5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065FD3-5E4E-6A08-0A20-9B0AF63D8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7A4F5D-0824-D882-4927-5168339E7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ADAF46-75A0-94E7-629B-69DE97B40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D26236-240C-D83C-6166-815B63F7F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C0F172-E5CF-2C4F-EEFA-56FD0B6F4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F93800-3CEA-93C6-681B-A13E7D9AB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7C20AC-6DA6-180E-9B81-426080A5E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22AE91-DB46-334C-9054-61E4D5DA4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4C3CEA-0EE7-CAFC-0701-53D7E2CDE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248AA2-2CA1-63C1-E3D6-BDAC0D333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92F4F1-835F-F9F3-A9D5-8BA1D2A7E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EFADCC-9869-4479-189E-297C9235F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79655C-4467-3EEB-A1B6-1801A2E96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F82917-12D9-C267-724F-84F86F16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A24DFC-02A0-5FD1-606A-804D1DFE1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F3F27F-6963-7532-9B6E-1BFEAC6C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A0F1E7-93B4-1055-2BE9-CB5B1807F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9C693F-C519-B04C-A6B2-5E7D654A8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48B959-C74A-0CF3-B411-FED16BB12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1330DD-B897-CBDF-92E7-318FB4B7F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61B722-955F-844E-35B6-480C0C4DC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51E094-8794-F4FE-03EE-127F6C5D3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D14B1C-DA3E-2F64-7A45-0E1BCE77C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3C1F6C-635C-28DF-0277-54F5AFAB8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1FA1FD-49E0-E673-DCD0-B3CBE9578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10102C-0B47-0405-4BCB-7B163ADAE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7759CC-CE0B-DFEB-9CCA-9446CB3DC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837372-4B39-CFBB-C054-780B2D304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890C9F-B3A1-59BF-09C6-39E9FF754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DC9BF7-253A-FCD9-FC1C-4F943158B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FC92DC-09AF-58CA-097E-F70FADB14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54ADC6-10D4-219D-FDB6-BBFD2F007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30A18F-C3FF-667D-543B-E19D3E065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80998B-01FF-D3AB-E9D4-A0F8D458B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EF39E8-0D92-4E7A-06D1-B2485C90F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20910E-CCB7-5CEC-A02F-7C3886EE9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7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CC8678-06F6-7E6D-077C-8C968E28B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5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133572-155B-7C00-1772-83D267F1F3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1F6DE5-B98D-A38D-00A5-DE2EF776D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031041-44F5-EB77-BD80-3654E69A3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137160</xdr:rowOff>
    </xdr:to>
    <xdr:pic>
      <xdr:nvPicPr>
        <xdr:cNvPr id="2635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CB8F46-50C2-EB67-1CF7-2618B9BBF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02680" y="45567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15</xdr:col>
      <xdr:colOff>60960</xdr:colOff>
      <xdr:row>0</xdr:row>
      <xdr:rowOff>38100</xdr:rowOff>
    </xdr:from>
    <xdr:to>
      <xdr:col>17</xdr:col>
      <xdr:colOff>381000</xdr:colOff>
      <xdr:row>4</xdr:row>
      <xdr:rowOff>7620</xdr:rowOff>
    </xdr:to>
    <xdr:pic>
      <xdr:nvPicPr>
        <xdr:cNvPr id="2635804" name="1188 Imagen" descr="logo-pef-asba (1).gif">
          <a:extLst>
            <a:ext uri="{FF2B5EF4-FFF2-40B4-BE49-F238E27FC236}">
              <a16:creationId xmlns:a16="http://schemas.microsoft.com/office/drawing/2014/main" id="{0D048DEC-95F7-8325-0126-EC43718E4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1740" y="38100"/>
          <a:ext cx="178308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167640</xdr:rowOff>
        </xdr:from>
        <xdr:to>
          <xdr:col>4</xdr:col>
          <xdr:colOff>0</xdr:colOff>
          <xdr:row>9</xdr:row>
          <xdr:rowOff>0</xdr:rowOff>
        </xdr:to>
        <xdr:sp macro="" textlink="">
          <xdr:nvSpPr>
            <xdr:cNvPr id="1879041" name="Drop Down 1" hidden="1">
              <a:extLst>
                <a:ext uri="{63B3BB69-23CF-44E3-9099-C40C66FF867C}">
                  <a14:compatExt spid="_x0000_s1879041"/>
                </a:ext>
                <a:ext uri="{FF2B5EF4-FFF2-40B4-BE49-F238E27FC236}">
                  <a16:creationId xmlns:a16="http://schemas.microsoft.com/office/drawing/2014/main" id="{00000000-0008-0000-0500-000001A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7620</xdr:rowOff>
        </xdr:from>
        <xdr:to>
          <xdr:col>4</xdr:col>
          <xdr:colOff>0</xdr:colOff>
          <xdr:row>11</xdr:row>
          <xdr:rowOff>30480</xdr:rowOff>
        </xdr:to>
        <xdr:sp macro="" textlink="">
          <xdr:nvSpPr>
            <xdr:cNvPr id="1879042" name="Drop Down 2" hidden="1">
              <a:extLst>
                <a:ext uri="{63B3BB69-23CF-44E3-9099-C40C66FF867C}">
                  <a14:compatExt spid="_x0000_s1879042"/>
                </a:ext>
                <a:ext uri="{FF2B5EF4-FFF2-40B4-BE49-F238E27FC236}">
                  <a16:creationId xmlns:a16="http://schemas.microsoft.com/office/drawing/2014/main" id="{00000000-0008-0000-0500-000002A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11</xdr:row>
          <xdr:rowOff>190500</xdr:rowOff>
        </xdr:from>
        <xdr:to>
          <xdr:col>4</xdr:col>
          <xdr:colOff>7620</xdr:colOff>
          <xdr:row>13</xdr:row>
          <xdr:rowOff>7620</xdr:rowOff>
        </xdr:to>
        <xdr:sp macro="" textlink="">
          <xdr:nvSpPr>
            <xdr:cNvPr id="1879043" name="Drop Down 3" hidden="1">
              <a:extLst>
                <a:ext uri="{63B3BB69-23CF-44E3-9099-C40C66FF867C}">
                  <a14:compatExt spid="_x0000_s1879043"/>
                </a:ext>
                <a:ext uri="{FF2B5EF4-FFF2-40B4-BE49-F238E27FC236}">
                  <a16:creationId xmlns:a16="http://schemas.microsoft.com/office/drawing/2014/main" id="{00000000-0008-0000-0500-000003A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14</xdr:row>
          <xdr:rowOff>0</xdr:rowOff>
        </xdr:from>
        <xdr:to>
          <xdr:col>4</xdr:col>
          <xdr:colOff>7620</xdr:colOff>
          <xdr:row>15</xdr:row>
          <xdr:rowOff>7620</xdr:rowOff>
        </xdr:to>
        <xdr:sp macro="" textlink="">
          <xdr:nvSpPr>
            <xdr:cNvPr id="1879044" name="Drop Down 4" hidden="1">
              <a:extLst>
                <a:ext uri="{63B3BB69-23CF-44E3-9099-C40C66FF867C}">
                  <a14:compatExt spid="_x0000_s1879044"/>
                </a:ext>
                <a:ext uri="{FF2B5EF4-FFF2-40B4-BE49-F238E27FC236}">
                  <a16:creationId xmlns:a16="http://schemas.microsoft.com/office/drawing/2014/main" id="{00000000-0008-0000-0500-000004A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15</xdr:row>
          <xdr:rowOff>182880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1879045" name="Drop Down 5" hidden="1">
              <a:extLst>
                <a:ext uri="{63B3BB69-23CF-44E3-9099-C40C66FF867C}">
                  <a14:compatExt spid="_x0000_s1879045"/>
                </a:ext>
                <a:ext uri="{FF2B5EF4-FFF2-40B4-BE49-F238E27FC236}">
                  <a16:creationId xmlns:a16="http://schemas.microsoft.com/office/drawing/2014/main" id="{00000000-0008-0000-0500-000005A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182880</xdr:rowOff>
        </xdr:from>
        <xdr:to>
          <xdr:col>4</xdr:col>
          <xdr:colOff>0</xdr:colOff>
          <xdr:row>19</xdr:row>
          <xdr:rowOff>0</xdr:rowOff>
        </xdr:to>
        <xdr:sp macro="" textlink="">
          <xdr:nvSpPr>
            <xdr:cNvPr id="1879046" name="Drop Down 6" hidden="1">
              <a:extLst>
                <a:ext uri="{63B3BB69-23CF-44E3-9099-C40C66FF867C}">
                  <a14:compatExt spid="_x0000_s1879046"/>
                </a:ext>
                <a:ext uri="{FF2B5EF4-FFF2-40B4-BE49-F238E27FC236}">
                  <a16:creationId xmlns:a16="http://schemas.microsoft.com/office/drawing/2014/main" id="{00000000-0008-0000-0500-000006A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182880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879047" name="Drop Down 7" hidden="1">
              <a:extLst>
                <a:ext uri="{63B3BB69-23CF-44E3-9099-C40C66FF867C}">
                  <a14:compatExt spid="_x0000_s1879047"/>
                </a:ext>
                <a:ext uri="{FF2B5EF4-FFF2-40B4-BE49-F238E27FC236}">
                  <a16:creationId xmlns:a16="http://schemas.microsoft.com/office/drawing/2014/main" id="{00000000-0008-0000-0500-000007A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106680</xdr:colOff>
          <xdr:row>22</xdr:row>
          <xdr:rowOff>7620</xdr:rowOff>
        </xdr:from>
        <xdr:to>
          <xdr:col>3</xdr:col>
          <xdr:colOff>1051560</xdr:colOff>
          <xdr:row>23</xdr:row>
          <xdr:rowOff>30480</xdr:rowOff>
        </xdr:to>
        <xdr:sp macro="" textlink="">
          <xdr:nvSpPr>
            <xdr:cNvPr id="1879048" name="Drop Down 8" hidden="1">
              <a:extLst>
                <a:ext uri="{63B3BB69-23CF-44E3-9099-C40C66FF867C}">
                  <a14:compatExt spid="_x0000_s1879048"/>
                </a:ext>
                <a:ext uri="{FF2B5EF4-FFF2-40B4-BE49-F238E27FC236}">
                  <a16:creationId xmlns:a16="http://schemas.microsoft.com/office/drawing/2014/main" id="{00000000-0008-0000-0500-000008AC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6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A888BA-D464-1BC6-7278-35D10848A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6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2A62F1-CF5B-A1E0-E4B4-D899C0686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6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5E2240-8F9C-6481-1FAA-18C34AD99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6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774E1E-BC4F-286B-6B97-96A244B77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6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345BA6-2E7F-D68C-C36B-9C30EFC85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6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100DD1-9F91-FECC-4810-91684EE0C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6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11B163-9A03-CF27-034B-9473B0383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6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090257-5DF3-46A6-088E-E8CCF5312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6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BCDCA6-8BD9-7007-1352-88A93E00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F0AB38-A297-D46A-732B-C4CC412DB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5D3D3D-B661-FEC1-F860-91ED83D61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9ADC57-31BF-6CD1-0AEF-877F7C098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6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B026A5-6120-0FBE-1D52-2F96F6907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E41C0D-91C0-FD84-BE2D-9E6499D37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5A9FA5-2587-E05C-E0F5-63AD056634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B7FFF0-F5F7-BAD3-72DE-A998CBB3B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6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24848D-276B-2FF7-6E72-E2513CA2A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992619-6F2A-5875-F752-151E7C47D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526987-7A43-C639-2FC3-78452E5A4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C3F5B2-13DB-9870-3370-E8D218B52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6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EEBB78-DA5F-5F71-13B9-6D54FD7FF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2ADAEC-4234-BCD2-8814-E794BFD4D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3C6521-B9D9-DDD2-3BA9-E0C04BCB9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144780</xdr:rowOff>
    </xdr:to>
    <xdr:pic>
      <xdr:nvPicPr>
        <xdr:cNvPr id="2626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439661-A6E4-367B-0268-5175EF52F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6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D07CFC-4012-7AA9-477A-06341A363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6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80DE61-B52F-6B68-FDB4-00DB3F621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6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CB8C2E-C7EE-E5A1-A904-695C8F850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6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AA3C4F-1359-B3FD-02C3-93B9DE525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152400</xdr:rowOff>
    </xdr:from>
    <xdr:to>
      <xdr:col>5</xdr:col>
      <xdr:colOff>160020</xdr:colOff>
      <xdr:row>12</xdr:row>
      <xdr:rowOff>144780</xdr:rowOff>
    </xdr:to>
    <xdr:pic>
      <xdr:nvPicPr>
        <xdr:cNvPr id="2626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E95599-9B7F-B063-37F2-4D51BC760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6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E8D790-E284-9833-8745-B45FAA82C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6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655D1A-2A61-247C-B4C7-F8438513C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6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4C647F-2693-54CF-C621-0FE6222D6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6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EB0FF4-97BE-7C0A-D090-20FCD1AC55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6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1ED693-2C3D-6A79-E4F3-A24F5D5A9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6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DF51FA-125D-A0F7-BFAF-4459740AD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6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7C0193-902E-2C3B-0DBD-9BBC98FDE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6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5813E1-CCAF-C7B5-6DA0-F3C3BF199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6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A0DB43-CF94-2EBF-9737-03CF24604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6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24402B-65A5-9285-7CC4-4DE2DBF74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6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EA8503-1E13-755C-1AAF-68A8846DC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6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3637CF-BDA6-77CE-A79E-F0F9537F9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6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4F2C6A-9026-748E-E28B-4D9E18C58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6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7F9AE7-BDBF-8C3F-3AE1-FA03B938C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6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4AE288-BE29-7207-ED7D-51E6AAC58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65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DD53F6-F2FA-9E1E-1C0D-CB6275847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65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D7B6F5-EC66-6651-C5F2-E48A66FB7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65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7AAE51-FC01-188C-5D18-7EE821B08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65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653D15-6A0D-2921-690B-D81E131CC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65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D8B833-75C0-1187-A9B9-BB7E21139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E8F62C-1AD6-C976-5878-D1EC08B19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1BECC6-921D-5819-C414-8E4BF70FA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96A2F7-925C-5557-195F-5891386F9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65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23C46D-0200-B5EF-18BE-542C030D5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612EB3-F9A3-FE57-9305-A381ED435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60343C-1E0D-813F-9287-EDC2CF877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361762-7487-F18B-4048-246286D22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65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3E21D4-C9E9-3DC9-3DC9-0C9077439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65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4F7AF2-E8EE-10D2-BCA4-749873F34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65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AB4FFC-F059-E5C1-5568-F0A289175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65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8BFAB4-F245-8C74-73C8-F54811F51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65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499710-48C3-CE98-E2A0-EAC1C3AE4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65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7E7386-8A50-F768-5CEE-6809192F9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65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92671C-A577-983C-B7C1-DDD2F581D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65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3A9AB2-4C78-C278-93BC-F6D07503C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65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CDC29C-FAF5-E033-8C69-E5BC04FCF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2116F1-95C0-5AB9-1A88-99DFE9F6F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1D358C-C23B-2240-F701-46AB59FC7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4B0305-4CCC-CD2D-2998-BDB2916F0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65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67725A-8CF8-6E1D-8431-FEB1CEB46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1845C5-A7A4-3C83-08B7-DFF4931BA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4F5551-3EF6-981F-F6D9-A08226FF8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65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68E5F8-F09E-9A75-14C7-9FC3EDE9A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65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40748D-3798-2344-E791-4F7ECEB93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65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E791A0-858E-8748-6B16-D7CB5C160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65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6EEE1C-2A61-D055-4F7C-B7DB47B5C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65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29B312-A143-02A1-10A1-6D6FA7032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65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43D3F5-1643-2365-0988-616B75AE1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65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07CF43-D061-61EC-B197-5FC7EF4B5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65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BE0CC7-D07A-A280-AC34-56BD0EA44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65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E43803-D929-2790-EB4E-679B8AED7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65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8DD02C-886C-0CCD-6BE5-900169C98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14C5F7-3F3C-7DC7-3267-6CEC3833A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EFCAE7-039B-824C-4195-C4EF72157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8D0473-6C62-F056-EACD-EA7EFB262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65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4BABB8-A3C3-FFED-47BF-B6C753EE3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B8E552-FF90-0FCE-16AF-9AB851CD6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BFEDBD-D3D4-C427-446A-D31167E49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0B60A4-8E41-0E0B-1E71-32368A968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65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4ACC7E-3EBC-456B-36E0-88350E104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210776-FAE4-D77A-EC67-D707EF3DC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E02DED-27AB-686B-EBD5-C94155EE3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265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2E60F5-F368-E7F7-63C3-02C825F40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6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59709E-9C00-B9B7-A7EA-732DFE38A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67D6A8-0FBA-5317-CD2C-DD80D1B29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FFC7BB-A27F-4B2C-1B2A-5F50DBB1A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6057CF-4404-3C29-FFA2-9FD20957E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68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B757CF-C9D1-B94C-7E0D-7F2DACF25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8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0673EF-27CC-824C-1A04-D9A87AF71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8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6FDE53-C4E0-A00D-F4E6-4E446FC64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8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2319A6-F9AF-B789-F85B-6916A240A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68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272848-7C48-9968-4DB4-5D7C5DF50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8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F86D30-ECBE-505A-8625-1167714CD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8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4153C3-0E1A-2EF5-EB9B-B91F77F45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8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56C829-31D6-E028-AA4F-D4FC2F324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68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C385C6-6C68-EF03-FBEF-D2DECD97E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8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566335-F310-78F7-04EE-3963BC8E6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8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0C3440-8052-5BF3-A1BD-3303451E2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8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BFCBEA-130A-53D3-5137-844D50C5B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68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1C0DB1-AF6A-FF88-102A-F468FD9D8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8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DB7C30-C3B6-A8C7-1A8E-681AA49D3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8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89D473-B3EE-793C-25F4-0187E86A0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8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3055B8-3F47-27CB-BE1C-F505DB26E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68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0D8FCA-8994-6843-279B-24126E924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8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098900-198E-A133-3B7A-5F81857DF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8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52F636-5EE4-BFD7-B20A-2EF02C59B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8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1CC603-229A-7182-42FF-AD64504F9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68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B3BB83-981A-AAA1-1912-E8F904EDA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8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07C659-6C0C-3AE7-0A67-35BCBE84B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8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49F5CD-EF7B-F654-9E12-6A743EA8B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8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5C6405-7105-4C1F-34A8-F14AE8A45F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68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98B4FA-2AA2-6604-9816-84F268E03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E2361E-62C6-504C-A97C-FFDABF7D9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A29EAB-9398-E561-5991-8579945AD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F321AF-D9CE-4ED8-E9AD-30B043D87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68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B6BEA2-7472-0D95-AE06-5413D2BEE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0AE2C0-6609-A7E0-F436-3131930F7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777581-42EB-53BE-C99E-DE8FC59C7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4524A3-8EA9-24CA-324C-C2DE00E9C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68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6ADF7D-79AF-2169-5FBF-70AE8B69B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68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9A531E-FD81-8BF5-D5C6-6027F4F9F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68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BBB1C0-1C8A-C392-92C3-D874D1FD9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68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406283-1DBF-4BDA-CE2D-6891C954C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68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83DFEE-1CE2-887E-C889-F467A3A5E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68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C5E399-3F5D-32F1-6F02-59EFBA33A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68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CCEAA2-C9A4-4376-EB6D-6ED6079B3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68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C74F0C-8F56-B76F-D700-C36E2F17B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68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98EE73-B514-7CF7-75D3-F0F4EA5C7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CB664F-D556-1CE3-C66E-209189EB6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A9C4C1-FCA0-FBD8-DC83-06B048D5A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295AA4-2859-DA89-CAD9-D12DBAE9A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6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FC39B1-A9CD-DAFF-BB93-308807242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36027E-A5E7-0A2E-696B-0A20C8876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2D119A-B74D-5F1D-630B-4503192C0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6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783133-2DD5-59C0-66DB-90EB4EDAE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6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C51979-8DDB-5BF5-6021-6B03FCE11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6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3DCF0D-A08C-55D7-D949-C4512A88F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6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AA0A97-23B2-B6F1-DE51-F0D6A23AD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6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03FF50-B7FA-AF11-31BE-750E3C239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6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2D5570-FDBD-07D9-C53F-6FB924C73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6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5FC04D-8A35-9435-4093-3F2A11C7D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6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7DF45F-3654-D3AF-90EE-C53098815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6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57FB35-2A72-66A4-D71E-4D887BCC0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6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BD8101-2447-90A0-C745-3D2689BB0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4007B2-81A7-F62C-6F91-F9AF34A9C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31DECE-1BEB-E4DF-530E-24ED3833F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20FED2-954E-7BE6-07B5-63E05F187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6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F8594B-D284-6B5A-0C32-4B5A902C2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A84813-A0E0-71F7-E0F0-A6946E44A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80EEBF-8B88-28E8-6A82-FBF50B39B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C92407-B4E5-370B-5C67-E54567FAD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6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97C987-C8E1-FC44-50CB-5C842D8D5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FD3A6-1D45-F094-CA72-60CFB6924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23ACCF-F705-D9D3-D81F-0B7578ED7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31EE82-C4C3-30E7-7F7A-E9D05339D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6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D76A86-B052-7BB5-155C-F2C0D3002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530B69-63F2-75A3-7280-6E302D8E7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7E1982-8975-456A-22FE-E0BC91FCE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6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D84B00-8C1A-90DA-1370-85A4835D6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6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86CDDB-E887-4771-AB09-995F387C4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6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30E35F-9E06-C0E8-2720-34CEEACE6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6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2847D1-D16C-1DDE-CAC1-E6D6530F5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6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D89ED0-9A9F-28A2-943C-8000E4733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68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C78CC4-C58A-29C3-5B2B-F2D5EF5AF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6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834F99-23E3-470C-1AB5-4B97990E6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6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0B8B86-4323-E486-D823-D5858BDC7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6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E9C298-3AD0-FE15-2B1D-BDD69ECE7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6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ED4878-71A7-5108-5D88-8D1182753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6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F01C24-0249-5F51-798A-0A44DE12C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6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9ACB29-BE14-13CB-51D8-6D9F9454D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6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41CB31-B524-9DB1-BD0D-0A0195029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6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74CF5E-E69C-31F3-2F38-1ABD181B7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6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AC7F10-35BD-3D4F-E9F6-EBCE48EBE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6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B06F49-E10D-2CCC-F207-15ABC8DF2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6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D7B232-C086-32F4-843A-2C85D3FF8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68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BFA5C7-9118-2C9A-AD76-E8D3006B2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6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2F1FE4-0F7F-CD33-B591-79A81243C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6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2E9E9D-7874-4D09-68E6-C2B09D51D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6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64B13C-CE47-1E18-F1D7-85C48FF9E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6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FCD019-74FB-3B05-929D-CEF525CAD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6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8F1999-B35F-4268-0882-A5C8CF7A2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6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158B60-9781-3DF8-FE1D-25926D495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6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5136B2-BFFA-E155-DE67-AB8AADBA8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6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E0B522-BD2A-82AF-C35C-6AA79E5EA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4837B2-2D89-55AC-FBF5-A6744E12F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40E651-51F3-277E-DAAE-CCF496AE2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D036A2-831D-4D2F-A601-DA7998342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6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5E6FC2-7754-83EC-C27E-CEF5231F3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16F109-BB61-5183-8F72-C65D071A3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98ECC6-5CA4-75E5-B34B-F090ABF73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BE7A44-66FF-DA3C-0278-A102E280D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6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868652-85CD-4AEE-FC70-83D5592B0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6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5CBD0C-C52A-E3C1-BCAD-CBDCF2A77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6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C0D1BE-ADBD-F936-CD5B-B9FE12EBE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6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FE5DCE-B2DA-32B6-AF3B-1C5BB19B7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6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435787-08C0-67B1-5291-F606B30E5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6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94AC2F-0D76-944B-73ED-17192C11A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6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494B52-9DFC-E625-2834-EA279424C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6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740F6A-73DA-0472-3AD5-90AB94AFE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6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8BF9E1-6D4D-9495-2739-674D2DE91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769C4C-8477-91CD-9D10-73317BD0B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43D59B-C83D-046C-43F4-10C995615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CC2DCE-EE99-3C64-B889-E17DE00F3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6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DCD67F-1821-ADCF-775A-D6EE039E8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099407-BFA7-77B5-384A-AA6DD444A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CC3E72-8822-BFBA-39F3-A501F1A09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6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2C2AA0-C9AE-503C-5636-07F981B97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6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612076-4CE7-3195-60BB-6D326FA93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A09AF4-4BBA-ED35-C05C-5B67E0DFB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FAE786-DDDC-CAFB-C280-D177B9CC0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05A45F-F482-4577-5D3E-FA0C10C62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6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20E025-0A1E-A63A-BF6B-EE2C0447D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1AC553-EC17-0D37-655E-413D56758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792107-0ABF-78AC-6C1F-7BA7976FD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6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9E9F34-2829-ED19-D443-74B3E7C1F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6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6DE6F8-CEFE-C696-B236-FAA6A1D05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55A9DC-B0AD-0B33-4E61-4288BD321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91F904-A0F8-A647-8F12-5B0A2C652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B3D310-88BA-0B57-A8AE-50138E7FE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6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5EDCC4-26F7-5E86-A890-D4A2E21DE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4AB511-5C6F-C495-88D0-5578161C8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16B410-0421-2EC0-5887-F9536EBE4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1E050A-1BD4-6975-09FC-F81FF5EF6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6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E6F364-6799-7394-7E60-9E7C9EBA8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6D4EBD-32C8-7AA6-252C-38FEA18D8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E556A9-3072-C6A7-2BCB-EB1774E81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DB6CD8-F76D-020A-45D9-81956EDAB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6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048268-86FC-E8F3-ADE4-7AC1ABDE3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8FBEBF-48EA-42DB-41C5-5A4A9C608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1D8C47-70B5-2952-2721-364A613C9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3DFD2A-4707-03B3-D0B1-603D03038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6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D73042-B393-586F-D265-E5A7AAD3C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32CE69-619E-5BC7-096A-237486E58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70EFED-E86C-40D2-0B15-228B692CF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544FF9-F5A1-F4C4-2EE2-489EEBB88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6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7A2734-437A-5F11-0420-81E154F3C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BEEF11-31C0-EC82-53C5-EDAAC4D37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F104EC-9BDE-B8DC-7C3A-CBFE48D1F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6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5D5DD3-2B06-4CDA-01E0-8FB804734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6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751480-D5F4-BC8B-924B-DB180752E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A545D3-0582-4C30-0053-8ED312F2D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2A67D9-E4A2-9A6A-5E56-20EAFB40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9686CD-43F6-2F1A-EF25-5FD8E66EB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6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6CC2D9-8A30-1C10-4702-B967C243F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DDD400-1D36-D161-0251-199206555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2D3228-8A88-21DB-5D53-D98A0231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D2680F-B2CA-433B-6D15-3920831A52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6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B502AC-09CA-26F8-1605-E8F7E4EB2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D9E75D-F883-1561-8737-3A1AA64FA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0AE3BE-6002-65B8-1A05-B22A446B0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AEFC67-CA03-4F29-1245-01D2AB472A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6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F54F44-757C-DB04-BF77-D4DD697D9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03752F-5933-0773-D647-BF70EE33E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23C3B0-B3DA-3743-87EB-32F7BF827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CCF39B-220F-E1B4-20CD-E7DD79F60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6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E3AD1A-369C-5CA0-0075-8F2EB54DB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6A7854-9EEB-41A7-9E0A-034E921DE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FBCBC1-4BC2-FEB6-612F-95D350123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F4A485-64A4-7C66-0B8F-C9F0EF186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6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3FB3E3-30D4-5837-C91D-14AEDC348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CF1A7C-16E3-0614-A233-83FC1DC35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9B04E8-55ED-05C1-F93F-079838DE8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6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205670-7378-48DA-A5B3-0CC2C3C05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6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7F4495-A671-7BF7-4114-A4439EAAF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BB6D93-2B7C-8018-73A2-0BEB6D3F9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11A75D-C165-44DB-64A4-E8E6E3D5A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8D8873-FFED-C0F8-0702-5BFD30A85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6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F009D7-139C-AFDC-51CE-F4EC54E09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716070-C226-1A98-DF23-E9B02AB48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5CAF11-7164-2A5E-D11C-E2ED7C371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3FCE73-2292-30D4-CA26-3E37E521B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6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0A81E2-5A26-0C03-8D88-A99855232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7EF967-021A-2358-EA08-E65F2806A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9CBB5E-8A7D-9D35-FF6D-10449155A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414A83-5707-752B-52AF-34EFBCC0F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6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6E1783-4F1C-94E5-E866-1FD81F08A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E2E337-0915-3D67-B0D2-E504BAF26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1A0136-F8F6-09D1-55EA-1065D9E91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DCBA35-6086-CA1E-1C87-75C904707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6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CD8210-FC3B-982B-7C9A-5CB495A79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6D66E2-BB8C-6046-6804-2EF072E4B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DFB0FA-B7CA-13AA-3303-53A1E6F49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6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DF2339-16B7-48F6-43FF-AD4209CBD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7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D2B095-D004-1551-CFF6-C59BEF58F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8F05FD-6E8B-21C7-573E-F8A5D7801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2BE80D-2996-6E4D-6BED-A63012BFE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2D556B-03B7-DE21-83AE-836CB39F1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7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1B5689-D712-66B4-8943-B578F1912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FA0947-1F2D-64FF-08A6-BABFA6C7F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9AED68-36E7-6557-B09B-95437E47E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2D1ED1-6ED0-72BA-81D9-3C523B361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7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CD8758-7A53-B07A-10E3-128DC25AF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E0BE10-3854-F7B5-086D-235D8C0B1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BB980E-4736-6FBC-206B-8E8A090A9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5893EC-E788-4BB8-0774-DC5CFFFAE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7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F93FDD-00BA-B149-75F5-FE1D51B1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56C8B5-F52B-DBBD-FAAD-08FE540A4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3F177B-DEF3-6AA0-B837-9EBFA5722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9546F6-F8BC-B854-481D-C588A93CF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7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138B7D-2A49-CED8-7715-38C0B0A90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373198-8E55-E0B6-2AF1-A3C70DB7E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9673F3-F261-E7F8-322A-B38E45BF0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46CBFC-CC5D-555C-7445-CC57861F3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7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67DC5D-828C-A489-064E-6742CE148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873A4B-B618-D0C1-78DD-9E210932E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C28202-9015-07E8-A6A3-8315B641C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DFAF5B-10FF-5115-507D-5B60BC44C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7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B988E6-B40E-C750-01DA-753790D5E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9C324A-BF6D-5685-E350-991A55DEB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345BCE-1ED3-C9A1-91DB-4B253A7FA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4050A1-329D-A78A-EBF4-29C76EF02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7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FF4555-1F40-6D51-2AE1-9BCA6BD37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645DAA-EC73-93FE-2C6D-45B954F0E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28CA9B-29E9-749C-DB5B-A1780CBA0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72E023-FFF0-F808-AE37-697FCCC4B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7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2E7EB6-F0A6-D735-88B0-DF5687DED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D27298-652E-B687-63AD-6DB2C1C9C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AB9043-949D-2F7C-1316-CE439A520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F78954-4A59-DB9F-0CD6-8B0FACE69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7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F84171-F279-7C3A-1283-25AF48873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C0BA96-A211-E489-11D6-88376AFE1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986569-9E6D-FA01-DB46-101FAA898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14FC2A-49A2-77F6-B068-F46CD8494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7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4C595D-6A4E-EA55-D238-85E5D8861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58BC34-6B4D-E524-6473-E204F3D4F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30827F-9BBF-B27D-7E97-3979CB542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FB9605-FF7B-393C-27FC-4AE8D365C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7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EB9185-3E8B-E18F-6516-081BCE736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761982-0F7B-45E0-C828-47C393094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0193A7-EFA5-BD69-1FDA-24DE83F6C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99473D-DA44-9CFE-1CCE-67D039FA2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7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A550A4-CFA3-BB47-68B6-4B57E63D9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56A407-5CE4-764F-5302-CA8EC8E50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EF897A-406E-DCF3-B3CE-1404FD168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557F85-FBF7-357E-C979-A959EDE05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144780</xdr:rowOff>
    </xdr:to>
    <xdr:pic>
      <xdr:nvPicPr>
        <xdr:cNvPr id="2637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9CFBCD-33A3-743D-3B7E-B4B6CBF2B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144780</xdr:rowOff>
    </xdr:to>
    <xdr:pic>
      <xdr:nvPicPr>
        <xdr:cNvPr id="2637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148511-8417-AD53-384C-4781630D3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144780</xdr:rowOff>
    </xdr:to>
    <xdr:pic>
      <xdr:nvPicPr>
        <xdr:cNvPr id="2637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FE7B48-B161-ED4D-0E93-1E10DE87A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144780</xdr:rowOff>
    </xdr:to>
    <xdr:pic>
      <xdr:nvPicPr>
        <xdr:cNvPr id="2637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E06374-B5FA-BF47-FB65-DA5C8B693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144780</xdr:rowOff>
    </xdr:to>
    <xdr:pic>
      <xdr:nvPicPr>
        <xdr:cNvPr id="2637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E82217-91FA-DAC5-59E9-AEB61FCB5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144780</xdr:rowOff>
    </xdr:to>
    <xdr:pic>
      <xdr:nvPicPr>
        <xdr:cNvPr id="2637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ECF5D2-40E5-2740-F43E-D5DDBBD09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144780</xdr:rowOff>
    </xdr:to>
    <xdr:pic>
      <xdr:nvPicPr>
        <xdr:cNvPr id="2637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172307-6D00-3711-8740-CA56AA2CE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22</xdr:row>
      <xdr:rowOff>152400</xdr:rowOff>
    </xdr:from>
    <xdr:to>
      <xdr:col>5</xdr:col>
      <xdr:colOff>160020</xdr:colOff>
      <xdr:row>23</xdr:row>
      <xdr:rowOff>144780</xdr:rowOff>
    </xdr:to>
    <xdr:pic>
      <xdr:nvPicPr>
        <xdr:cNvPr id="2637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35BF69-64BE-6CF1-691F-A92063C3C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118755-DFE7-1F03-5E42-CCF4109D1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7C0C52-64FC-AA36-8A97-324CAB8FD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1492D0-099C-2D21-2941-71DED0550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53B531-0680-CFCB-5E72-DD1D53998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1BC545-41E8-6B0C-D9BA-69B948B7E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2D6F96-924E-4620-34E8-006EEBFF5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2251C6-0234-DD14-42D5-2D17ED122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5073DE-3EEC-B9EB-7172-27D5939DA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6E4248-69F6-31A3-1746-96A497C87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0925F5-B494-2874-F283-A28F0DB2A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037377-B2B0-C629-9EFB-E7CC3014C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8A3EA5-DAD2-9F0D-D85F-A792F3E77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C3C8DD-B0B6-A3BC-B9E8-E23B7526B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487C3E-5F37-8646-61C7-1CDB038A1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41C83D-2DE8-FC6B-E53F-BB39597D0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0DB74C-D2C6-FD7E-B883-51402D1C3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0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6388AA-40D3-6693-4988-74A1E529C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4B678F-6441-F0BA-FFA6-9BB748C22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E58FE2-02CD-C1ED-EDEA-7AAE71C9C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6629E5-4A66-30AE-CEC6-601B7D03E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0D27D1-20C4-2772-A963-81FFFD839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58332F-42BA-4DC8-980A-36CEDC664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AB2083-AF6F-4FC9-EAAC-55DFD0F98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E5F3BA-F56F-22AC-FB54-A32CD0AF8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2B1B4C-DC4A-BF48-E570-2E91BB6CE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02C5F3-C549-5E19-9DE3-668260A14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CCD58-49E1-2167-04CA-62521FFF6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F60B5C-962F-9E8D-3C23-8DED18636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A7957F-1148-7567-6D8D-EC74B0D5B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9FDEB5-6CC2-E088-C7E5-F945D0E2FA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CDBA98-58C0-357D-A016-1CF7D37EB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7B8652-4883-3314-7BB5-9D59833F4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450E69-F557-9973-4D1E-EA764FA73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15F2DF-B767-1F80-3C32-D4842666A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E1F2B6-37D5-2D7E-6DAC-1EBBE7054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1517DB-8B69-EFF9-95FF-1F1DC0074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DAE956-86C9-C556-97B5-0713C585D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EE7057-629C-F3CE-CC48-DB1E8963C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8FE118-65AB-2987-2E08-4E5A891E4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8AECFC-C05C-768A-5576-9C888D4F3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23</xdr:row>
      <xdr:rowOff>152400</xdr:rowOff>
    </xdr:from>
    <xdr:to>
      <xdr:col>5</xdr:col>
      <xdr:colOff>160020</xdr:colOff>
      <xdr:row>24</xdr:row>
      <xdr:rowOff>144780</xdr:rowOff>
    </xdr:to>
    <xdr:pic>
      <xdr:nvPicPr>
        <xdr:cNvPr id="2637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E43874-6BF0-7CAF-00E9-45AED053A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37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01F3F7-2DD6-8E3F-37CA-0CB526E44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37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F81060-C6E8-9ABF-3CE8-74199B1F8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37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AFD0BE-7AC8-A886-D81E-833D4C133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23</xdr:row>
      <xdr:rowOff>152400</xdr:rowOff>
    </xdr:from>
    <xdr:to>
      <xdr:col>5</xdr:col>
      <xdr:colOff>160020</xdr:colOff>
      <xdr:row>24</xdr:row>
      <xdr:rowOff>144780</xdr:rowOff>
    </xdr:to>
    <xdr:pic>
      <xdr:nvPicPr>
        <xdr:cNvPr id="2637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C42869-AE55-22CE-4148-9FF3F2183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37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4F1A3E-8FE8-14A7-115C-39C8F0B0D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37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3EA3DC-EB76-B4B3-EDC3-698349D6F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24</xdr:row>
      <xdr:rowOff>152400</xdr:rowOff>
    </xdr:from>
    <xdr:to>
      <xdr:col>5</xdr:col>
      <xdr:colOff>160020</xdr:colOff>
      <xdr:row>25</xdr:row>
      <xdr:rowOff>144780</xdr:rowOff>
    </xdr:to>
    <xdr:pic>
      <xdr:nvPicPr>
        <xdr:cNvPr id="2637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0E21B6-54C8-2484-9DDE-91FAA7272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FE6C89-B8DF-774E-C0F0-E8F254507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69B943-0AD7-F2A9-5336-99C11B333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C695CC-F71C-04E3-F34B-0654258AE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971156-FCB2-E8D0-E861-2D3D9E568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519C57-3B5A-626B-8C52-143BE30C5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73A382-9297-5A2B-8E53-58EF18672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DD1D96-DBB5-8CA4-2567-50EB3CB9E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453B23-31BD-2E76-4F4A-A88FF8F21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812116-D563-1F9C-4DC5-5F343AD65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884D68-EDD4-70DA-A80A-2BC0DFE22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FA289F-25AF-F86A-7886-8F2A43C44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290AD6-19F0-AE96-78C7-69B650B57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2C21C3-1882-03B9-2D09-E6182F37E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1FD9AC-3E0C-1D39-55A5-646AC2E2E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50656A-E0DD-9A27-1493-6754FB7CB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7C280B-B6E9-FF7E-CDE5-140C59E31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714F0F-06D6-8EE4-21EF-D36823B32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DDBA03-A988-334A-61D9-BCE51EC06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597E99-1991-61C4-5869-E86D257C7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CDFD61-3F5E-FCED-B91D-C315EA014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D1E401-136F-A50C-3D69-50B28EA7D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EEFED2-4758-9C92-3731-C3B5F1004F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148302-AB55-31E1-D832-6E2D43BA9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E4FAE7-DCB3-B0EC-6EE2-5597B639DF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7FC6FC-0907-9C8B-BEBB-01D2DCD48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5FB6A7-2F68-0179-6144-6D1D1E012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DA5B4B-C064-17D5-B403-EE773C22F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9B0B46-DA87-E7E1-65C8-FBBB4564B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9ECABB-7D5B-D6FE-5837-0FCCC880C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38E821-2830-7E14-174F-0C92CD856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1FD71C-0B1C-152F-3CD8-E9E6266D0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23B431-8E52-2207-404A-4D8976609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0226B9-AF28-51FB-68A2-5DD89D992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D289CE-E508-0494-A1CF-52B9EBEA4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0382BA-227D-8F8E-D7D5-4E2E2F322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535D74-0725-DE77-6A79-DB36E53D4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01A0E8-AB16-EBC2-EDF3-27D947A9E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3A1CAD-5167-C6A8-3538-2A98D769F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560BE6-064F-052A-EE89-ED5D3DE86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FED500-1F2E-48A2-BBFC-48F7914E4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1</xdr:col>
      <xdr:colOff>434340</xdr:colOff>
      <xdr:row>2</xdr:row>
      <xdr:rowOff>66675</xdr:rowOff>
    </xdr:from>
    <xdr:to>
      <xdr:col>1</xdr:col>
      <xdr:colOff>1891716</xdr:colOff>
      <xdr:row>4</xdr:row>
      <xdr:rowOff>238125</xdr:rowOff>
    </xdr:to>
    <xdr:sp macro="" textlink="">
      <xdr:nvSpPr>
        <xdr:cNvPr id="454" name="453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7D23ED3-FFB1-6DD8-C4C7-7E3B63DB4517}"/>
            </a:ext>
          </a:extLst>
        </xdr:cNvPr>
        <xdr:cNvSpPr/>
      </xdr:nvSpPr>
      <xdr:spPr>
        <a:xfrm>
          <a:off x="523875" y="66675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3CFF56-E7CE-5239-DDCF-5F5E0220E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6B6B35-2E7C-6755-F1B8-D0C47C758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949236-3A4E-3621-E507-15AA6B7CD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CE1EC8-EF32-F069-9482-AC4617C02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BA693C-3983-18FC-7A19-011E23FD9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474E24-B1FE-3178-8EBE-5407D94AE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45A7E5-7D02-5475-14BF-19C41F012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DB0271-61DC-C6E2-DB97-50AAD24D8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D01388-FB5F-A2B5-92F3-C6CC01478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5419B6-54BE-AA6C-A7FF-F20172637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3B7FD1-55B1-8AB8-EC1F-5CB5171D6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32CC21-CC71-E01B-AC21-10E732FA9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18BF55-A9CC-FF42-111C-4E8CFE3A9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4130FE-111F-24B2-5AFB-AA1D7A78E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20AA89-0A9F-7E33-1A2B-1BCCBEA19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2E4CD9-5C9A-D1BC-0C0E-724D944F8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792C33-B834-AD17-81CE-CC4A91E6B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BBD4A3-F890-B9A1-9ED3-7AEDC415A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9702C9-AB46-224A-6A83-EA91D3B79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591228-95EB-CE88-BABB-AE1286903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BDC125-5B64-9CDC-7264-D2E06FA83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EDA33E-9C24-8CA9-4FCF-27932A58C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0DD8D2-938D-0C58-83EC-B43595B42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4CFFD5-0342-F40D-E388-741576DDF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41CA66-BCA9-5B35-8694-90BFCE35A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00997C-4438-C944-1D3C-5435B2C52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4DF2CE-4031-7778-D3B2-A48035221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80B7BC-31FE-C27A-19AB-34BCF237F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689BE9-2638-1F00-59EB-196292E1A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318B19-5657-AD75-314B-158AD9CBA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123A76-4A07-2F59-D8F2-923C21B49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2F1969-A4E5-12B2-C5DD-D6A9E735D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5D1EAE-FBE5-48AA-F5F9-93EACD4F5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F14EFC-62CF-A214-A259-E51E55111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4FFF43-F2F8-1C07-24FF-5BBFD13EF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B1948D-A58F-E117-D067-C376DDC2F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1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F8A6CB-097D-BD79-95C9-5F01B2483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25FC4A-7DB5-F613-AC51-6836EC81F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C6B4D1-044F-0DAD-1CE2-AAFEB1CA4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20385C-075C-E1EE-B559-DA8A942A8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1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8D5999-7918-EC92-853A-8FAD18943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E6D251-8D8B-8371-4FA9-8274C9A09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7DFECB-D8B5-4EFF-7F5E-E915D0447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1AF04C-0542-0BA2-2B0C-646702AC9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1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6F223C-DE72-E6B5-2E32-67E648DF6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100512-11DA-1402-80BD-F6495278B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57C8E7-DEDB-AF26-F471-7735661B7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8B72DD-D410-4324-D8BE-8F65BC6C8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1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5C12F1-8ACA-452D-CEB7-028E55CE5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A3DF96-2723-9E6B-781A-8F29B5AEB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1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5EE8F0-24E7-2563-C504-A0333332F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C8DF3C-31B1-B43F-A616-DE94A2BB5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2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CA7F0A-A615-54DB-2749-37663E5BD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310791-F94C-3949-89F0-BD949AE81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7ED4F4-2B7A-9CFA-6929-44AABCA5C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59FD30-9386-D722-CACA-795EA207A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2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4A65D9-1760-C287-383C-5C18DD4F3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41C799-CBBD-A7D9-2FB0-AF711F8A1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E09C00-D269-37CA-8AC8-2ECFB7BB2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438AE4-9971-84CC-6B7E-46213DFDE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2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99594F-75C2-9036-E50E-67E150A67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ECDB33-B3FE-C45C-461E-8E9B53192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ECFE4E-EDCE-C95A-3CB7-496C993E0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2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6AC9F2-D8A4-4817-3F3F-6C1D6A91A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2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453808-5A18-52C6-C68D-F179A9E7D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06F6D3-F432-4A90-74C9-7F482A734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F80D2A-4EDF-0BCA-FC39-BE7F39927F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B74D47-C3E5-4E31-7D24-8D93957E8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2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805E44-8496-AF63-5A7B-AE52CEB5D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139099-D771-84B5-27E1-504616B85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C03B04-306A-79E8-AF46-CA2CB04C4B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C6EB02-9D68-B24D-2F73-78A2D4A61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2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745D58-5AA7-36C6-6DD8-A814FB3E3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9A7BD7-08EC-1B1A-5DF5-D326C129F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EF06B1-8053-75C7-F738-D1FC1DF06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31472A-6A03-C68D-65F6-6A8C6D199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2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78A058-793E-5472-41FC-FB0BF31E0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7585E9-C67A-7805-E3D5-7A82BF036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20B402-1056-C52B-21C4-720B8A248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9CDFE1-353C-EEE0-F686-F6019F851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2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74B14B-AE35-32B9-2138-4A5A83657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21BED8-1C70-56AD-4FCE-C0F32B722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8E965D-F36D-DE68-6311-F2AE7C949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204083-4C4D-85CF-0EE6-125AB0D69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2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3DBA5F-4EF8-71A9-A961-F1343C502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EE525B-32A2-5ECE-A65D-8403AB07C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7DE9AE-9007-2CB5-C41A-187348147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DFA5AC-0CE5-F55D-02CE-B02380D95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2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056EEC-2517-CAA7-78AC-130150147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BDC231-DA79-BF85-C0F4-E8AA0E00B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72B026-28E1-5051-2966-C649F43BF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CA1F01-9580-AC91-E64B-1541A85DD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2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BD085E-33D5-A9FF-5441-562FDE444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CBDEFC-951B-96A2-8D2D-5F51382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784B06-1AE7-5BEB-185E-085D95AA5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2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B507C2-1B51-DBFA-0CD0-D723B9A1C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2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07CB5A-B436-9A31-F387-DBF760249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7449C8-1317-50F6-9B04-4BB85B5CC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13D573-6B91-3797-DD10-C29CE57C3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3A01C0-4D52-A3F0-4750-95E7AE9E1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2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AB96A7-3FC9-D40A-687A-B19FC63BA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36C15F-AF40-C41F-AF2D-E0811A9A2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1772E3-7CA2-7318-A0B0-05264ADA5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35A1DA-277E-A14F-9855-C3A5EE072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2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A9822B-1855-06BF-B063-2132F8F88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3DD11E-E453-A2FE-BD2E-398540850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DD6A74-BEE8-46FD-B76B-5B5C3080C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079973-465E-3ED7-A1F6-657901C93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2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E7366A-AB4A-7EA2-45FA-78591D780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43A27C-D50F-B4D5-F0B6-EA649FB04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2EF831-3FC1-DCD5-89D8-4A93367C5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B3858B-52A5-A553-7E12-0B6C61094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2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D3FC33-49EE-0FF6-DE03-775201E12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940705-2DA7-804C-49AD-C0309456E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F8C6C9-5B89-0CD0-AA1C-9157B1785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3A2EBA-9782-CD2F-8856-9259F195B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2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BFBAE8-99EB-16DC-8DFF-AB5F9D7F16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C54617-9169-9D89-FE09-64FB76D84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B010A8-80F1-30A2-A588-F03A22A18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ECE4F5-19D9-E4EA-23F9-FA33FF8DC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2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2F63B8-26F3-8E92-A8E6-3101592AD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E46C36-AFC4-729E-1F59-DC14ADE85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3DB3BC-75A1-3DB2-733F-F62417DB1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5922B8-BBF6-2D74-614B-AA73DB86C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2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317C72-7AF8-6DFC-7496-5D75138C7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EBF404-3522-A00B-37A3-6B8ABD382F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804467-6847-249C-0EE4-130CCFB7A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2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7747A0-0E09-F140-5E19-5BC74CDC0F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2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2D2998-F31F-989E-4618-491A37BC3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9BEC97-FDE3-51FD-4B15-B98573FAE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983812-00DD-6550-DBB0-957AA436B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4A9074-BDB8-3E41-9424-B9C45578A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2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82E667-7D1F-1B83-89EB-3A40C5DA8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F64FC1-FE91-D05A-CF09-AB8FDC4FD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1494E9-652B-45CD-67BE-25D6B8529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2BD725-B44E-C1E2-C415-60785C98E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2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657C6-42B9-3D4F-B200-F9DE48724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1F4BE1-80ED-06CD-5B16-D2CC1C906B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8027D5-36EB-F7BD-DE39-3A07ACF76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32A421-2865-FADE-8E33-CAE30EEAF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2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8FBC5C-DC53-3F3E-03C9-17FD89500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D5B949-AF9E-3BD5-588F-C358A1F6E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F59D53-1207-B01E-E555-682E392FA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32AE54-8FDB-15CB-554F-AEEBD0709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2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FE5EB2-2A64-8FD3-45E6-1D6428BCC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4521AF-6ECD-68F5-A643-384452AF3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D44E2D-8345-5F30-7D48-8B34E0FAA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C149D3-FAB8-E15D-01E5-A576D441CA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2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A9EC57-B4F5-AAC0-ACC1-3926FB42D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4C6275-3DC9-1666-3382-6B5504817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2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321402-0CE4-B7BD-6013-E10BA9CA0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3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DEC66B-0CD6-4B23-C9B0-E2C458D03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3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AE1860-32D5-DFAE-9B2C-FB0D132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3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092981-0F63-5479-C045-AF63E5159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3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9D81C9-A99F-21B7-4482-0F085BA3B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3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850B3B-6F5E-DB5C-C453-2227761D5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3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80D6F5-9B80-1394-1200-910D230C3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3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C4AF90-5250-0F56-1CB9-F2F516341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3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24C74C-64FB-3EF0-0BF0-DB6DF8760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3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1CE1DD-2BA4-AEE2-F429-9D605341E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3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B43FDB-3179-E0A3-EFA0-2D972B173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3D5EE7-FA13-698E-6881-20480880F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ED620A-4AFB-A89D-EE69-CAD620C66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8DAAE2-D92C-DF7B-B500-BE4AE3490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3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D763AE-B47F-123B-7433-3C76A9AD9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23DA94-D8AC-8D21-9F84-B73CC55B8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C4C06E-C4AE-4EFD-F246-AFDDB2D60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48C320-525B-35E8-F872-76EC741C9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3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479D29-9098-61FA-60EE-8293B7AFB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2BC1E6-CCAD-69B8-6F36-AF7F23429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9D8A4A-924C-A4AE-69E3-6527B501E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6892E1-2ABB-8E45-1A7D-16826B267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65C4A5-18CE-43D7-8D9E-55910445D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EB34B9-2420-718E-0374-BB84676A8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146597-285F-9164-BC0E-A8A5055E8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13EC6D-0884-4D86-B4F3-A1A861319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5C9310-9DE9-0DAF-3CC8-6C10087D5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A13B82-1479-C820-3F62-37C77CCBB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BBBCA6-8CA5-1697-9C94-20E7F0FB6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7D57BB-591E-7CE8-A37D-DFEB3754A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C53A96-2877-F36F-C794-8EAF4DCC5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A48E3A-E28D-CB83-D96A-9A6797FE9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F84151-0BE5-576A-2A71-516C9EBCE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6A3B6F-5508-25BD-B9E1-4D9D40D0C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619188-1210-C846-C1B9-73EE36584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F81B4A-BA81-709B-7A6B-E517A648C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5DE8BB-4F29-38D8-F4EB-EC3C211EB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E5A246-03DD-A58C-11BE-AB512DA5F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3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A551BB-C869-81C1-4F83-2C1C57D67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B67A5B-0535-48CF-EDB5-A7E4026F7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D3D14E-117B-DB39-B30A-D296EC48D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3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FF4D1C-95C1-DC15-443C-20FB9C3DC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BF2F85-E9F1-D501-5E79-A8E12FF9B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D9D12E-0DDF-BDED-0B15-28DF6561A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AFE20F-2D46-96F5-DA7A-447E1221D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51499F-CF7E-1412-2AB8-A7EDAADB1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95EE1B-2D1D-D3F2-1CD7-04099BE85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E0A09B-9A45-7D6D-04E6-72F6A66DC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96059F-A519-B8C3-3AF9-B76F06EF7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3EF8B0-4418-0945-6B04-FB009ECFE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288CBE-A6BE-083F-C052-BAE351F61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0BC63B-4BEF-8151-53D8-30C9C5A09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4BCFFC-F43F-2BCE-6F9F-066AD2664C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909036-CB7D-4E2D-AD6D-274064C86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CBE27A-92B9-1620-315B-6820A4983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14D89A-957D-31A9-E084-C5917E63B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2F676F-BB5A-5D70-9103-168502BA1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653E5C-D4FB-B950-8EBE-4A4081283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500F2E-4868-63E6-A46F-D39380BCF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170A88-2AC2-20CA-4B69-0166EA8C8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93813B-AE27-1FEC-9D13-FEBC4C3DF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47C7F2-6FA5-1A52-A050-B1135D729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E91FA0-B826-6486-46BE-B86718DEF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0AE968-8CD3-E41F-684F-7CDF4EB36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3B584D-4BF7-A02E-352B-F7CB05894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60600E-B666-6CCD-E3BA-FD1364D4D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6E19DA-5BA4-3DBA-B2CE-13357D58A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7547E9-9F05-88B8-E26A-F4C757D40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45A254-A43B-CEA1-1F4B-0DC7A17BA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2DE86E-CDD1-D130-0B53-8C84E4E8C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EF03F9-ED3E-9292-99B7-0FAFA2E3EF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025BEB-7FC3-1A54-690D-062C483FD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E46E92-6343-A7D0-4526-0AB552672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490323-69D8-471B-758C-F20390B38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FFD7FF-9145-99BE-9072-D4663E97D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63B1F1-56B7-029F-8393-1EEF8CF8D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C734EA-C285-8472-FC3F-0554EF7AF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22A3EC-9ACD-DC25-8E71-2DC704557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512769-790A-596B-AE73-F9F8F48EA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E06C4E-8823-7778-F77B-52EB5C08CE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5AD92C-0CC1-482D-53B4-899E9F531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711334-B571-1E5B-083E-F869E352D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122DFE-6CBF-A852-FA64-B1AECC300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80783F-EB53-52B2-37AF-73623DB98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107D54-1C43-B350-F9F1-EF3114989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F62C6E-117B-BC94-221D-1D7D8FA99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43C646-7645-3535-D51E-22550F366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2A44DC-1C35-094D-CE99-D76D47842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865A93-585A-4CAA-4999-7A2F8F14B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A89237-711F-70F2-CCFD-DE4D1DAC2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A9CBC9-6EB9-8480-CF20-866CF45B8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85990D-ACD9-64DD-F73E-6EA3FD105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6B9BFA-B0AD-7520-252C-3021D0FBF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A9D09F-38B0-C9BB-430B-8FF621427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006B8F-1F7B-82D7-CC10-52A53FB91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7C5F2F-3A2D-F64A-9FFD-B2101A11A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F5382A-B9D9-8504-5FDE-959DFA3DE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F2B474-BC6C-22D7-E682-C56BB920B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6C8738-9054-4F74-B06F-78B6D7618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4726F1-013E-3B93-F772-58AC232DF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BEA26A-B2BB-0831-B03D-DD685AE8C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71D342-91E7-4C73-C31E-8D3EEDFBB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06442E-CFB3-871A-0240-7D3874FD7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A80040-D0F7-5C9C-4778-9282F072B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599448-65B1-9388-1EC0-BDEC9E541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D1B840-B2C8-0809-133C-0B9CFFBAE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E31D86-E6FC-B838-6BCB-0A90FB5BC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3F9BC7-D069-15C8-3166-17E8257AF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92D8E2-DAD5-DD37-E17A-DA5FEC3F6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921913-15EE-8FA8-9D95-1E002725D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EF4D4B-41D7-F67B-5AA2-AA7A3139C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0BCEC7-78DE-21FD-EC53-A802C0D2A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0926D1-02F5-2111-6576-4F9393126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2B4345-9B7D-48FF-7FCE-401D7838E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348207-E7D4-7C45-CB79-10C69FC9B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8ECDF4-E53D-E72B-574B-5850A3BF7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D0F637-56F7-2B15-C1F9-ED40A4DE0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9CC2C8-99A9-A420-AA95-097192512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3A8AA0-CAA0-9AE9-DF9E-8CED3F874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4A699A-FDB5-A436-9B9B-00D23992E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4CB550-06D7-CDCF-FC32-17588E985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5DB7BF-03B9-A650-A8B5-FE930E004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480691-B78C-C65C-3247-2E07C4715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2B5ED6-F80A-94C0-7D50-B461837FA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6B9020-27DB-7980-7702-B756B437A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41982F-81BA-E7D7-E7D5-1FD2DA0F7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9EB602-37E9-5227-3810-C38B60251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10A6E6-177B-DBC8-19DC-EC1945217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5302FA-4BAB-19B5-2E25-6B4C9517F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65F43D-406E-1D97-BABA-25970815B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09BA6A-6E69-6C96-B394-7BEE7E5E0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E3FCEA-06B4-6FE3-45E3-0931148E0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C6D2AE-00FB-E5BA-4343-2BB277F49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8F873A-F2C8-4833-0777-9ABB8C724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570796-F611-F1D3-C955-028DF1A7C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A13C07-DB17-B7CB-69C5-CB42F7CC3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2E46EF-7864-AF56-69A6-B8A4A73B0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F0F727-F39A-FA5E-66D5-209D2DDC6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7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B7A8D0-6C4A-A077-B8E3-1BD407808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7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08381E-7D5C-6D0D-1454-A25109EE2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7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B56A6D-7ACF-A44C-84D3-06D7958ED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74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FADC33-FF73-603C-BBB9-7D083A9FA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74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EE519A-E5C6-A38D-7878-B3C74C81B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74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E75531-A04C-DB63-F7BC-226FFD1A0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74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5AD5DE-4299-8881-50EA-525E04813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144780</xdr:rowOff>
    </xdr:to>
    <xdr:pic>
      <xdr:nvPicPr>
        <xdr:cNvPr id="26374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62923D-DF95-0AFB-805D-9D5ACD7D5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74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289572-E993-EC18-FFE7-08FFC2E0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74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A84F45-FFD6-26B7-259E-23659E3CC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74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212FFE-5969-1C6D-97FD-E0FF9EEA7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74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E41D52-18C3-C208-4087-8281FE82F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152400</xdr:rowOff>
    </xdr:from>
    <xdr:to>
      <xdr:col>7</xdr:col>
      <xdr:colOff>160020</xdr:colOff>
      <xdr:row>12</xdr:row>
      <xdr:rowOff>144780</xdr:rowOff>
    </xdr:to>
    <xdr:pic>
      <xdr:nvPicPr>
        <xdr:cNvPr id="26374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AAFFCF-7412-4168-FDE6-5DB2B4A36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74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05F125-5161-1F72-5662-6E361F93A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74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764300-9ED3-43D2-2748-6263688A4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74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810857-0118-EB5F-1FE6-893029C21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74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6BDDF9-4DB8-F90E-4BF1-1C14D9B1A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74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6577F2-2684-05E1-C703-2A0D1AD10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74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86B2DB-26A4-EB12-83A9-3FEF44A91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7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DFEF00-1796-AF31-8DF7-E158EC222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7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6446D8-B854-9277-1A92-C51321901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7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E84D48-A8DA-07A1-21E3-757C48D89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7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640141-0683-A93D-14B4-A1FB10AFC0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7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F3EE51-8BD6-B2D4-DDDA-4E1E968B1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7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FB0D14-8A30-A85F-6487-20B24E813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327CFD-8F13-ABEC-47E6-79F5E39E3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F28C6F-2371-16D9-33EE-8607232E2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B8D6AD-1E37-87D5-5BB2-060EA876B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7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540B28-1B0C-07FB-F3BB-30E8E8E2D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3B92CC-13E1-4B39-4D66-69021CD81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21FF75-55AF-8D95-D9A3-1863D5D67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7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4E624D-0878-D7E3-3010-CC325BB34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7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D7F0E1-AB76-BF1A-FF9E-BDEB5B859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86BDD8-86FF-301E-7848-0AD447D15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8FE440-6AFE-FBAC-D750-77F0E729E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A895FA-EAB3-D556-1BBC-AF092BB4D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7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F98C60-9851-1F54-D7B3-B01444E61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B57844-CACB-A120-7004-E42223821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CD5CE8-CC80-FC50-345E-7BA2E9C81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7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304601-09BA-AE6A-FC91-E1F3CA9A2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7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D477CF-16BC-A7BC-2F4B-024F2F2B2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F0B6FE-EF1C-9BF9-A5B8-D310A91BE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2E474D-A3E7-9F0F-7C2B-1DFF315ED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D36269-1474-264A-25CC-CA5BD1FD2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7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9F96A3-FE68-7B61-755F-D42B628A7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F04C9F-BEBB-56FE-4DE5-B196091F4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5C1B04-646A-5E34-8D36-DF25F83A5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7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6CDCE4-E690-97B9-BAE0-15F99C3B6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C5047A-103F-C18A-2121-255C0D3BF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FD80DD-CB5A-FA5D-655A-E4C3191D6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EFF748-B4BC-8BE5-3487-71C053D78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4146BF-AA29-4A8B-D561-87B75BF08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144780</xdr:rowOff>
    </xdr:to>
    <xdr:pic>
      <xdr:nvPicPr>
        <xdr:cNvPr id="2637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18DF6B-26FF-0360-06CC-20B7044D1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274F68-B50E-CB52-88B0-34714C662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CD7141-4916-68F1-1120-929C10082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22</xdr:row>
      <xdr:rowOff>152400</xdr:rowOff>
    </xdr:from>
    <xdr:to>
      <xdr:col>7</xdr:col>
      <xdr:colOff>160020</xdr:colOff>
      <xdr:row>23</xdr:row>
      <xdr:rowOff>144780</xdr:rowOff>
    </xdr:to>
    <xdr:pic>
      <xdr:nvPicPr>
        <xdr:cNvPr id="2637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C6CF93-38D4-2626-92EC-41AC75101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BBF50A-8FDC-3C6E-6612-454CA0C69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460B03-2844-00B2-8F41-D46BB76D5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F72053-D186-3E9E-8AD1-E943D0996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6318B9-F3AE-2D42-1261-91EF50BC3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23</xdr:row>
      <xdr:rowOff>152400</xdr:rowOff>
    </xdr:from>
    <xdr:to>
      <xdr:col>7</xdr:col>
      <xdr:colOff>160020</xdr:colOff>
      <xdr:row>24</xdr:row>
      <xdr:rowOff>144780</xdr:rowOff>
    </xdr:to>
    <xdr:pic>
      <xdr:nvPicPr>
        <xdr:cNvPr id="2637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802CE0-7971-32DC-2065-4229D050F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CEE21A-6905-12E6-8C31-597B3ACFE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D99C15-3BC2-62AE-B3D6-D0137E22E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24</xdr:row>
      <xdr:rowOff>152400</xdr:rowOff>
    </xdr:from>
    <xdr:to>
      <xdr:col>7</xdr:col>
      <xdr:colOff>160020</xdr:colOff>
      <xdr:row>25</xdr:row>
      <xdr:rowOff>144780</xdr:rowOff>
    </xdr:to>
    <xdr:pic>
      <xdr:nvPicPr>
        <xdr:cNvPr id="2637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940B21-C838-67FD-0897-4EF3335F5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D2FAB6-9539-78BA-DB78-1DD54059F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6EE3D7-8A58-BFBC-7E6F-DE1E66AD1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C615ED-8446-C306-84C7-63423C59F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53EB52-3A2E-0B52-B531-98AF25212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535351-8512-4AC7-4C49-5C13D3C66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F697C6-A112-39E8-7159-6AFC6F29C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80104B-7403-57B9-386E-01E78E652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5DC674-2086-13AB-D12B-082CE710FB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46B13D-9739-A3E2-AD84-705C7FD1F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C5C7CD-D7F3-1FDC-CAE0-A9FA5BDC0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52C22C-6A18-5624-1FB6-7E6443F19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BE65DD-B668-562D-8C9E-5595FF7FF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E1AF6A-9C74-FF92-BD6C-A20DA0C4B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6D7432-56BD-6C5C-A5CB-05449CBE1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8EEFE0-CD5B-1868-42BC-3030F3FA9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5EA455-21DA-E3EF-BAC3-0270898E7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B32D3F-34E3-2E11-A19C-4F430CE69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B1C9D0-8BA3-E7E8-604A-835DDBE40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74E417-8B16-1F44-0C5D-D33D5BB0C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C19A35-FE61-B3E9-3273-762543F9D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117F82-6511-66D8-75DF-F960BB1D7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897419-BB64-C24B-A598-B8CDE5793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1A9449-2139-3516-C09F-A396F3CD5C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86B329-4EDD-7846-9AC2-5BC88FAB9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CB2D52-8C51-2416-AC83-7309CC797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198683-0084-CD5B-9418-EB7CBF46C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7F7D32-4A6A-1EC9-A7C1-ECDDD48BD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5455B9-DD44-AB15-9B6C-DE7A3A4BB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3E541C-1773-B751-8491-EEBE18293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356A4A-FC92-BF0C-AAF4-62A238000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C5C111-4166-E345-57A5-C9605A6B3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1398D3-DCE0-914A-03AD-3ED006FF9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74023A-0349-B9E2-502C-B32B803B5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7C1747-3025-3EB8-0363-26FC1F7E5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5971C6-1CD5-85F4-0E51-3052B2EA9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8D6C37-3E4E-EABF-EF66-6C5D39DDC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5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325E4E-3E8E-D2F6-B133-A2EE89D98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6092B6-6466-7714-A6E9-3E4509BF6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8A949B-8401-893E-14D1-B05B892EE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5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19E12E-4626-2E54-2FCC-FBAEB14AC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BC80B4-FB35-73C3-BEB9-B6E65FAF0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603147-F477-97C8-F07A-8CB103500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476DA1-9696-086F-D18B-BE15CAE8F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F63986-6B3B-D787-F139-DD09CAD79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CB74BE-3C20-A738-8969-C40CAE822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36C5D5-521E-B048-FD81-D490C08F4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D0D11D-9066-C2BF-6E64-51526A37B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1F0CDE-DBB0-5FD1-75B2-9F04B7EAE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B34F44-3328-AFC6-8A56-6ED797EE7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CF900E-8357-DCE9-0C29-73D899B17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B0841D-34AE-0C76-1266-BC8FD7D37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D3C383-3291-1094-FAAA-0DF29854F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1DB93E-12BB-3074-6A53-FD763482A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931094-FB65-4138-0951-04DF9E962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0BD9A0-264C-A71C-1E9B-AFD79F316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1B0575-7B17-F06C-F4D5-06529A977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DD27BE-DC4A-829F-163C-200CF1FD0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541D58-CCC1-4136-4BD2-871209430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E8B318-4AEA-65C9-721F-862E01F6B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A1F667-CD4D-8431-A880-A3E247206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BE1AEA-2714-5D21-4D08-C3735AC0B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AA7777-0392-3603-B773-73C6CEB37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88A288-640E-CB0C-BBB1-12515D8F5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E650D1-F903-7D34-90A3-3B36A612B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67C8F4-F93D-803A-B353-E08BF8BD4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D9CF7E-13F2-1EE3-B496-F98B1AE8E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C3A6D6-7F18-F0A4-6197-95D998DF2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6B12B9-0692-B83E-2EB7-C52BE819B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D15EAE-179B-2A74-6C5E-EF40DD7EB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C01134-17DB-63D6-3893-95B0493A7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2F8786-9790-15B4-0650-24A850548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673E41-33B5-432B-EF64-9F1C3B69E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C7CA3E-B6B6-5318-D910-F6857C86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7392A5-DFA4-5BBD-4076-F47A93B03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40C2CC-B3CE-22C9-5135-1CC9F4380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96C2B9-B53B-EE41-CA13-7BC5B2367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5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B4511E-8D79-7E8B-4854-30E22D78B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A076B5-964B-FDAB-FE06-4A9DC5944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A49D9F-C7DC-8683-3EE7-85849D610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5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CE50BA-BD2D-D48A-8AD6-6FB2F5432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5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6EFCB0-C851-A60F-806E-38AE0BBE1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A27621-6D96-51C3-0087-FF9935F70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37A9F5-7257-4D25-8B3D-C0905D28E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B69E79-D65D-5E16-568D-AA5C26272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5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20602E-BCA0-317C-EC7C-D7C8701B3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88D0F1-3C4F-69DC-A002-F7C14E201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306C11-4E2C-840D-CAF6-3C2708C21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82BF59-92FF-65FE-06A3-841BFE2F6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5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0C41C7-B73F-43E9-7927-59AAB1F42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40FD9F-62B9-8267-8ACC-E7A6324AF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2F7B1E-ACF7-CC4C-0865-141EEB01A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66B132-4E99-4BA2-D8AC-24E03ADAE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5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262CB0-6E01-A385-B71F-044996E95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1B3F40-5F7F-CB27-3034-B89EF3BE7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BFBB34-A7C9-DEF8-B292-F66BFBBC6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EA9B96-14F8-D54E-3054-7F8A6464F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5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2C5999-F627-F538-29AF-7E6489ECF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F0D809-B715-363F-E840-A8E1F9898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5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A03B89-4736-BC19-1ECE-A13B72C0C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15FDEB-ACA8-EBA6-9223-733881E6D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6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287AFD-3DEF-691E-D75E-2B3845636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3FE36C-B3F3-DD27-DD46-95D491030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9AD1E4-7F01-79E2-8F28-0635601FF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894880-5F34-3E60-0E35-BB8FBF042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6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E67FD8-D3A3-BD73-3B76-3CF1C3D9E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B606C4-DAC1-8B71-DA45-9B522483B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DFCD1A-2C23-A65A-49CC-5DE30B809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065505-4114-8865-46B0-9C99191CC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6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D4DC58-6466-06DA-8438-46A7E1BD4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041082-18BB-CF14-032D-C36623A8A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B76313-61F2-C429-9461-05531231F5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C0B2A6-500B-C7F9-DB94-68D0BC752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6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97BE87-5553-B61A-616E-8EB839948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BFC463-FCF7-EE55-DCA9-9ACE72C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B89CC7-B32B-A2AE-9A45-5FD8FB9A9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522B79-21E0-3617-53E9-23808D8E8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6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786BEA-B28E-EAB4-B898-EC70838D9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6AB315-4F3F-C66B-E09D-12CC96A40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5F2CD6-7DD2-0A9B-234C-630C673D8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6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0232CF-9FF9-2D11-066E-6DA1C7673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CB8461-1E98-0306-FB07-C93DA457F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4B0ED4-A31D-0DC4-6B8B-44878A4DA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4D629C-FF33-FB01-6870-B80F155B0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845D05-D2C6-752C-9412-EC9814B5B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048B04-14D5-521A-5B0F-D46ED39C7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674E3B-AE1E-889B-3388-0620F569A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3E00CD-4510-DF27-995E-852D21C2B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0CBCB6-14AF-46B7-C211-D5E776999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43B6C5-415F-E000-8FB5-B60423D2B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107DE3-C6B9-D407-E120-15EB36671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1E64BC-686D-69A4-EE4A-757974E6E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A507AA-13B2-A000-0EE9-D73D0C9D0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3C2616-5165-111F-04B3-716083BFE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1A928B-96F2-17E4-F90D-0779B78AE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B09F0A-3FD4-BB9A-40E3-95C378871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A8143A-A8E1-B399-6703-90EBAB284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CB75C6-B33B-E538-C015-A57B53D40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3387AD-3C52-3A36-A566-D0445EF53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414242-CC2A-7C0A-6CAF-3EB84A642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FDB6CB-A894-9AE8-84DC-D19523733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ADE797-618C-5BE6-3598-EE609E6C0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D76585-A1F0-101F-597B-5C278B70B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5831AD-13A6-3DCD-2D3B-46EE7158F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C785B9-CDF9-378D-9329-6646EB378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67326B-9978-FF87-06EE-B100C65BA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DCCD19-9752-E95B-66B2-A2D2DCAE8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9DF0FB-91E8-FD0C-7629-522D931EC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FA3759-52C3-54C9-8627-73FE5D724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99E5D5-AB7E-7DAD-4DAA-1B7A1C071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6BF731-90E6-0DF9-8B1A-EFA3537D3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4342DB-BAC1-7BE7-85A0-9D3982158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69633C-4EF5-EC5F-CEA9-4FE5839EF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732C41-40FD-D1FF-4C16-25BD28D3F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F69922-1962-F801-8E70-FE9529878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A8D7EC-A3E8-3C89-E238-32C71E8BE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7D62DF-CF34-8A7A-D21A-AD6C003E5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99CC04-8E5C-8923-97DB-C3826B669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E4DBED-4616-EAFE-9A17-A7C9A3236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FA0DF3-8026-EDFD-E4EB-90A2E743C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6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64353E-592F-C041-D667-949F711E8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7E6FB9-5933-BD46-8959-5820B1585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23A795-A55E-EDD8-4232-838ADF8D1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8FBD53-EBDB-C0ED-8670-DC6B8560E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C11B48-A7CB-E682-7B2A-6E758EE53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AFA0AF-E870-E872-701F-AC06D8D39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0D836E-C30D-D14D-A57C-E09C0ACA7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66FEBA-179A-57AA-6A60-AF2B20E3E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3CB5F9-46C9-13FA-6E1A-00BB42387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3D7B5F-A6AB-011D-3635-6236BD10F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017AE0-93DE-1279-3977-A7B2A1D7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211F9E-8AB3-88B3-4F27-F7AE61DF1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003C88-2EFE-CC78-44F0-0EF3A5ED7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712F61-0425-12CF-E4FE-9B4DA42F4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100B99-1793-7BDD-8F9D-C6C6D5A5C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B11C94-42ED-2D69-72B0-93D2E1DC9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F0C397-54CB-88C8-3761-12878646C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D7B266-9C7A-7827-7E4F-30FAF9694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D3C1B7-11BA-30EA-BA62-4F7D2E5EB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18EF68-516E-9A7B-680C-860C8DED1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0F27E6-09E7-D1D2-9E33-3AFDE4632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9315C2-5F99-C3BE-2138-F1E43E7BA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1564C4-9672-B685-4D3C-E269270E8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DA9BB8-9885-E674-5A7F-E46EB9E84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B06B06-0375-F3CE-81A9-D6FEAFDCA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A9B21F-6F7F-6B03-EABD-13DCEE51E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14E9F5-BD87-AD49-FD1C-F98010362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85B54E-9626-D3DA-2296-619C4B4CD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E545BD-C19D-3E2F-D0CF-2C0E97679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0F0757-2705-B902-2348-393EFC9A0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74AD65-0634-31A5-C779-EB6047EAB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FDE09D-CC6E-FAAA-6093-0C588067C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AA6C8B-AB12-6E25-6E71-C5CA9481A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529ABF-B831-D723-9AC5-035921959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7E8A86-98C9-F26A-16A8-3CF1BC0B4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4E13B0-7F6C-B0C1-221C-9DBE293E0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F30DF8-07F1-56F2-2D8E-7F9B22308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7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4258A4-4A56-7C41-D80D-BD564FBE8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0D3A60-2779-FD61-6304-F1E9E7830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2643C6-9BBD-A2AC-1D01-3C64B292F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7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937812-67CE-4288-BFE8-8CBDA8182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CAE1E5-5589-6B37-BDDC-1EE42783A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23B3C6-F63F-C93C-196F-76A40A3F9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3D1C1B-25F2-A0CA-CC6F-204FC46E0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60CED7-7EEF-D55C-266D-72274FCE2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B61FCC-2A40-DCF9-28A8-1047AA632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4CCBCA-1FE5-7357-E9B1-CCE24A7D7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253896-8B8E-C0CC-1C07-72B053EDC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5AD09F-6F8C-C8E1-FBB6-87651C87B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D42011-4C20-C2F4-D4EA-6499F2EA6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81B186-96E0-7695-BF78-E8E2EC0BD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0243C4-35B0-26D3-42A1-31622F7B9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FAE948-6F0F-B88A-3A22-6BA1F142B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9697EC-DA77-9A6A-F7CC-DDD71B933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1BDD63-14A2-865B-0160-61BF0D0CD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F025CD-D4CA-1D21-1719-9F0D1835A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40D801-40CE-AB3A-6DE9-59F5AF2D9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82E54A-3FC4-C7E1-16CB-A7BF43B37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15B4AB-A70C-6D9B-7052-041F5B8B8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621C45-9C6E-986D-C71D-142A506F2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A5DF43-EFF2-8672-8371-593369F59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3B71AF-7204-0551-332D-BD7DF098B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EE105A-4129-CEC6-9223-4ACF630B3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D5B686-478C-AE91-7880-1BF4BD4BA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DD5973-6E6F-E4CD-D471-AC4E17A49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60A534-01B2-18D7-64A3-62CA2C85B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931137-D401-27CE-BC6B-A48FCD99A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D74F1F-C544-DD93-C96A-A61443F87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AF5149-D6F3-5910-C9FF-5BB14D050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8B57A2-5002-665E-B433-B2E0AE681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4CFB3C-D200-7309-023C-EB870AC62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DB0BA1-807C-34E5-6241-E157D1E7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4EE731-AE50-F4D9-893F-416B791FF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DF7B85-D23D-AA65-81D9-37245AA39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2ABD0D-6B79-8A96-7C77-2AA836DBE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6CF8F0-1593-37A4-9EE6-D1172DB6D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43484E-8F39-2965-E410-E2E3732FE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7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A8F1C8-076A-8209-E6D2-A71DB8B24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D49867-7FB2-E5C6-161E-F359320FD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603CCC-4C3B-0D4D-28FD-88CC95599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7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FD4FEF-9DF2-F8C9-081C-23315EDB7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30BDAF-B33C-CB4B-01AF-EDF2D7E64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995140-2FCA-F71A-0980-D1781A78B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E32A91-581F-41D8-E715-7C1868D9C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F25B32-839C-9376-4B0A-ADA5B1ED4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3C6E77-F5ED-FB49-F057-D130126BB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58C6FC-0511-0C4A-847D-D6A85F1FC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18904C-5CE2-4A04-D147-A630AAB816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E8F5A4-0AC0-409A-B881-08543E5C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D71BBA-C1FA-2F6F-95D2-51D08B08F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9F5469-6C71-1ADD-E655-88309C30B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5C608B-F59A-D85D-7BAF-AD2EA975E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9246BC-9735-C3E1-2C4E-53F3C0776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C8B9AB-E4AA-817F-8C5C-0E7910AA7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E037BC-F5FE-4F64-B69D-AA1273941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59D9D3-511F-4D85-1F64-D59EB73E1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3EBD29-F2A7-E059-A0ED-B02585DCB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D53A02-6351-92D5-0B2C-837A78503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794C44-99C6-2DC6-16E8-880A06E56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28EF68-AA8E-7BF8-6E13-B6E7C04E1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B78C36-42B4-A862-3EBE-0A01A9887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3EEAF3-B210-5BE1-C59A-7046FC276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760BA5-9FF8-DC44-92E2-D3C0BE3F7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0CB2F9-600D-82A6-81C9-72294E169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89384E-F886-3246-A29D-A60FC4487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B65C92-012E-5809-C7D9-ACF7407D4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CCDF11-29C7-8C61-FA6C-08DB5F4EF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9C1B3F-0F0E-AEF0-28A8-DE2570B31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3F7AD0-B805-E4FF-9319-AC03CF5FE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49B64D-82F4-7A50-72ED-A12E0D048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365C90-15F2-F4BE-9BF6-DBF11527B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B87354-0D92-5C08-F79C-DB0CBFC9F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ADB9D7-4E26-A06A-C341-C7FF4AE06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F76382-B493-BD90-6C2A-D0E6BB51E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932E92-F01B-3DD0-E23B-8272B4E55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FF69DB-3FA5-F7F5-AD7C-E7700DB8F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32C791-DF42-B40D-88A4-66F8FFD68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7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5B4E94-F40C-6DA8-FCAC-21627E60B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4DE1CA-7D13-91EA-B3C0-B314D2479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B6BFCC-CF3D-5782-634D-018E9D36F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7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3059DF-2C7D-0E2B-63D3-461F0A259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F86BDC-206B-ACA6-9443-9450954C4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27467C-ABB0-3882-6FA2-B78825A07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7256EA-8F46-5C37-D4A2-7529D1AC9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E80465-F7E1-A348-E079-F36B53F7A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5051DB-BD8A-3769-522C-8597DAFBC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BC3C44-FBD3-620E-3C0F-D358E003B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9A50F7-6D38-A9EC-0EEA-DFF0BFE82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556968-EDAB-BA65-7D8B-20DE106CD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DFFEC3-2D1C-3A59-3253-74DAEE7B2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23FCAE-3E7D-83C6-1D78-D0E9C4A41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54DB53-2709-0C8E-46EA-916322538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FEC7F0-2FCB-2BC7-7B0C-63E16CA11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7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CB6864-D6E7-3C68-B3BD-A5BA54AF3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807E8B-3356-D23D-9FE1-1EE40D9B9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603A6F-81D3-CE71-91D7-4FFB1B63C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650BF2-BAAB-2852-72DB-AA882A719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9D022A-9D4F-CD58-C6D9-C46D64EC2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B54B13-6DE2-9D2C-DC2F-7FD3A5A9A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7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ACF42E-B4F0-9C4A-7674-C32EF387D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22A97F-9C51-6ADF-6077-920913623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2F24A3-BD8A-2FDE-156C-E686090D6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B56C3B-7258-D4DC-2251-30881B4B3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1E3335-87E0-9788-3ADB-A796A93DA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05B311-03E2-4895-407F-5B3659DBD7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8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381264-E84D-CBD1-FF22-BAB25DBF2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642D01-6B79-A520-F500-397AE30AD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AA97ED-9106-9786-BDB8-32CFB23BD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53418E-6EAD-CE76-E9D4-0235D4822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8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51AC68-DC91-1D56-97A2-82BBA4CB7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3FB136-10D0-B893-1C7D-75BB10769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2A37C1-83C7-D8A1-CE8D-BE144793D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B7EF5B-5DAA-3B9E-0A4E-D621BDFD9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8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D80795-51F9-466D-CBAC-5571D3416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C913DD-37A8-B6D0-6BDE-E561C4873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672398-8E11-DE9E-D81D-5F326C789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E6D6C0-7988-E18D-E9CB-7163F35A6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78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D181FD-CE43-D6C9-B0EA-E4C2DDACF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F2CFA2-7226-586B-99F4-B0E50D825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D7D472-274E-47F1-E201-23083A51A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78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46F624-331C-B00B-65B0-C72D08E4C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13</xdr:col>
      <xdr:colOff>0</xdr:colOff>
      <xdr:row>3</xdr:row>
      <xdr:rowOff>0</xdr:rowOff>
    </xdr:from>
    <xdr:to>
      <xdr:col>13</xdr:col>
      <xdr:colOff>792480</xdr:colOff>
      <xdr:row>4</xdr:row>
      <xdr:rowOff>144780</xdr:rowOff>
    </xdr:to>
    <xdr:pic>
      <xdr:nvPicPr>
        <xdr:cNvPr id="2637821" name="2645 Imagen" descr="imagesCA1726ZG.jp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40DB806-533E-A562-B56A-98FF48C4B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96200" y="449580"/>
          <a:ext cx="792480" cy="35814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3FBBD1-9BFE-4872-4150-D6EC7C35A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3A5A65-D50C-96D5-FB22-75108E758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19DA34-561B-A8D4-C0BF-769885678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506768-912A-6C88-D96B-AC73E522D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09721C-4295-4378-4C0E-FE365C678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470769-1E9D-4E99-9C3D-CA43740F2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C4898E-CC54-45A4-4B9F-3FFE10328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A44BC4-9B5F-560C-D0E3-F96FFB987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9E5AC4-FBAE-2C24-3FE2-CB397B556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6D9635-E0C8-28ED-D083-B7C3DACBC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A83C17-00D3-F199-4EFD-FD7B61D77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7F277A-4DDD-2654-68A8-1EF928B2D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F3B30D-BB7E-90F5-A683-394960137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214F74-3BB7-D908-1D36-A5CDAE9A6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0115D8-D844-F59C-F10D-B3DE99CC2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145688-A883-8E7C-790C-B81BF965D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FA0C8C-32F6-71D3-D67A-E4CC8378C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2C25CC-70F4-E95A-3F61-937F80EBC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177DD2-C3A3-18CE-052C-700A65494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4DEFF8-128F-616F-AE23-4F610D6B8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A7475B-AC00-529F-E16B-7E28B9986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5E6547-EE50-6C98-0300-70A5598A3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2531AA-9B57-A827-ED10-76A1A6EF8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7DE8A5-418B-D0F9-8C95-1D00796E1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F160A4-E1B5-4EB5-EAD6-D062446D2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E313B6-7834-28BD-A7D5-F41DB815F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4024B0-DC9C-0D01-1695-A42EADCAA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D2EA1A-B72B-6EED-1FAB-86955C249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7DE887-95C5-213C-92BE-7927C02AF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C1246F-3C8B-CF87-C4D9-025928149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170447-996C-384B-4735-362251311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F8699A-AD2D-D5B1-1937-210A77DAC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40B5CB-68C6-CB89-C16A-A05064306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D9BD9D-BD23-8D8C-1298-5D4E97568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90E68E-29B2-2517-C1E0-11AF733F7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CF56DA-17AD-8C83-A92A-9B525B1E1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7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DEF385-FCF0-3480-E2F5-4655FC452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EB774E-8CDE-3810-3810-1DB8A4ECA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30D7C0-28A8-C5B2-ADE2-228BB920A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7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8A4C72-8B6C-8F2F-0891-A91B0813A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AAB9F3-C579-2336-9C5A-71CE7D406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380C03-D45A-B374-8F6D-57285C525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CAA076-A24C-D994-9061-339F2B4F5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076474-BEB7-775F-F91F-683704449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E4CAAF-1C7F-3113-C8C6-FE62B01948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98B018-27FD-90F5-2298-BB513335E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8E896D-5EC8-18B9-3DE7-21142D2F2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F91C85-D468-1631-AA79-3476EC6D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F4205C-4B54-2EDA-B08A-D87F101ED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30D16F-9927-B304-2944-C9696724C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6BBFB2-5687-D0B1-0F7D-0C9FB15FC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68B223-76F5-8D9F-5BEB-3C7DEFACA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AAC9DD-8214-3E93-B3C0-9BA289532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9F9F9B-4FCB-FAEA-04F9-35A172C9B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79F641-2498-EC09-3440-5C178025B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B0532C-35F4-0A0B-62BB-4B5B27573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697FD2-A469-F0A2-F2C1-340E8C8C7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D8F6B6-883F-BE9D-EE67-35F2C5EED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5F3ED5-B02A-90DF-98D5-E00034CD5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9E41CA-55BF-3990-DA80-26BBD59E4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F465D8-B69E-42A7-ED15-28471A219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BFCD78-B874-D6DD-6213-07F76F062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55D772-9C96-B5F8-AC8B-B37048A99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E50A68-82D8-3465-8243-DD603D065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EA8079-A368-C937-B57C-6E4B679F4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3D1C84-81C1-C253-B5E1-076E4C8D4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7E04E8-1175-741A-97E5-32FD431CF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15D8CF-4575-E5F2-63E3-E7C04820A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3249EB-7A92-6050-9F32-E5E899EA1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3CDEC4-3D90-4D0D-D218-BEFCC45B9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55415A-965C-3CF9-CDBC-8602D0981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7DD0E4-6F89-048C-26DD-C18156261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A3525E-D4AB-A700-EE81-F801817DE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49081C-85EA-4B29-4DEF-EBB52EEAF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5BF4B6-7F94-DD80-911E-E65E7FDDD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C93349-5F70-8091-5A6E-43AC74B22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7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16EBA9-BE2D-208E-4990-F3BFCEE72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6CFB35-011C-4AF7-D60D-98B5734A4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2A37F1-673A-3E17-49A0-586FDA749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144780</xdr:rowOff>
    </xdr:to>
    <xdr:pic>
      <xdr:nvPicPr>
        <xdr:cNvPr id="2637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19833E-7091-899D-D5B9-C5715E6C5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8A0640-010B-3BF6-3122-30B74EB9C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13B936-2A06-C01A-1682-AF11249C6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A8B14F-60ED-0983-D535-BBECCABBE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69A116-7EC5-36D8-8191-BA41E96EA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50B8CD-24AC-C46F-5A3C-7249153BB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CB7EFC-0E51-F59B-0B0C-A6C76CA0D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6B55DF-8A01-C1DF-9E75-14C4B9703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AC9424-0763-EA6B-43DE-4ABA7AA66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C1FD1D-C314-AD28-5FB2-A1C8DC9B6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B7FDFA-4401-D34E-0F5C-BAFB687FF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277DC5-5472-5882-C151-546410755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814CCF-2CBF-2ACF-10D7-F635BF61BA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67700B-4957-8C81-2217-35FE78C02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C0B214-9193-C01E-E21A-915E10D45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093635-19F3-2285-C5D0-7A5D26EE3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B862B0-85AE-EC30-3374-57A16504B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97765A-9D11-0944-8D75-EA22CF0AF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B26ECF-889C-3B64-F7A7-5BEDFEFC6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89B991-AA21-5484-9BA0-F115B30E0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8012F7-A0DE-F7EA-2EEF-5BCD1A3F7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18E1CE-87F7-71A2-FAAB-41B7EEF07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A85306-8726-4F98-EF31-5A7AE15D8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DB4F75-B5F8-5BE6-E872-16D812A1D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8CEE7C-FF7D-6280-C4AE-1447E244B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87F36E-7BF5-218B-7878-4E0BF400B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A1C2A0-8A3D-F6FB-30AD-06AF58B4B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CAC31F-209D-6B31-4061-6DC562B39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4F6F52-A5E2-69A8-A7A6-F0633C061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6372DF-1DF9-FCAE-EC6A-843937078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E46D05-9CB2-22DC-D5BF-EE172CD0C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542D2A-87FE-02E9-C4F9-D9D7B32CF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94EB43-2473-CE41-B004-30536DDF1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D64BB9-80EA-968E-4F8C-755762B38F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B50ADA-367B-B18F-B8CE-DAF25DD45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5BF2B6-1DFB-D42E-3946-049832B24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1C7849-1481-A482-AE8C-C524A1DEE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152400</xdr:rowOff>
    </xdr:from>
    <xdr:to>
      <xdr:col>9</xdr:col>
      <xdr:colOff>160020</xdr:colOff>
      <xdr:row>12</xdr:row>
      <xdr:rowOff>144780</xdr:rowOff>
    </xdr:to>
    <xdr:pic>
      <xdr:nvPicPr>
        <xdr:cNvPr id="2637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3391F5-DF8B-6749-8C5B-E70A10F2D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62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CF6214-002E-2E29-1C5C-35AA87273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35EC0F-F0AC-8A01-E8C9-6CEF059F0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7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7C3D87-1658-7575-5ECE-EC5DB8E0D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6032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09BA8C-7103-7076-7C31-6F91AE476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4F73F8-979D-8372-721D-4DF730C74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B0FEAC-5B19-0CEF-144B-9FF36F27F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3734D8-5FC0-BAF0-A3D6-4F90CCA9C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19E6E2-8FC3-CE70-713C-29B5AA648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AC2501-2CED-8B47-3293-8C75A045C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7948D5-5E9E-42B9-F7F5-556F5C792C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F2A706-02FC-6594-D15F-2A6ABC655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5AAF7B-A79E-2E51-AEBC-7EF2F460F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E73500-5321-B869-29D9-1D4D245FE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3CE7D8-67F1-3588-3C57-9FA2FA50E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DDB055-A7A7-8277-200A-E99977E8E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DC81E3-F0CD-5EDD-7F26-3E2BF4C9B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DCA228-BF36-FF4F-2D05-D2DD8CCC7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AC8A46-E5ED-D52E-FAC5-AC3CFD949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9F5308-7A5C-05E8-4AEF-E69B3A05B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3F80FA-ECA2-A56E-D3ED-EDEDDD196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E8D1FB-8216-FCA9-E89F-42B98CED2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D69D1B-DC06-5637-6A4C-DA38A5230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50ACCB-02F6-0209-07F0-1487B91C1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17B6A1-A3FB-39C4-261A-F605EACFC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49DF12-F62B-C84C-0E33-8D120B1B8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B37BD4-9011-3287-FE29-B2B47975D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E7C57F-A0C4-68AC-764E-F52F4DCF6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ABF069-0061-C02C-3A80-379052CBA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D634B1-14C9-570A-86B9-65A738BD0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4F6527-210D-9C7C-6372-720CEC59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88DD03-BAEA-FE29-1A1F-5D392E48E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69E458-2502-5C13-A85C-E7A71168B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FA9E12-F1D1-940E-FA18-168613932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EAA2DF-F377-5F36-0083-FDECEE3BD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7DD4B7-9656-7DA4-8C1D-C3DC98CF0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2C0065-F490-4618-9946-DE01D16FC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DF9AF3-3953-665A-8F76-C8E51869A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BD8B2F-FF37-A7EC-AAD1-8CC397866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466A3B-0D5A-AE08-68DD-D15B806C1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7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B87789-3CDD-C01E-6AD9-918B8A1FC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58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4A5E8D-97F6-A97E-61BF-5FD6C99B8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CCD95F-9072-74B8-A18F-A4EB649BB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7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40BA6E-195A-618A-B050-4DBE6D455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641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0A3978-5708-4473-51C2-354B968A7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6EC480-B824-5CCC-89A5-505FBDAE9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6BA708-1083-6911-A86E-51BA4FEB2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75C38F-FF2E-CD90-D643-CC48FB1CC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BD5565-2D84-FA7C-9C02-F2A1EB932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239683-0D22-62A1-25FA-5F7448D79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A73E9E-1E52-948D-D5C6-1DD2BD3F9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D597BB-912A-7F93-49E2-0F3279246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14666B-78DA-05DB-E8D4-9B9455695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8E9DBD-6D6A-8AFE-3697-45D685DA1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B7BE00-4D09-079C-7E46-AC9519A6E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AA0E67-5068-C398-C153-9561AE8BB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5F6D24-B27D-3C5C-B144-C3223BEA0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0CB155-C298-4E9E-68B8-872A41FEC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3AE159-68E3-076D-7CF3-1D976C8AF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A73D94-7900-F1F6-D9D2-48638DC4F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7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DC8BE7-A4E5-11A7-2140-1AA6ADE7C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7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67DE0E-D3CF-93B6-736F-05824A38E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27B016-0405-D004-A79E-29FEB722D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8DB19F-FBF8-8AF1-F067-783118C86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8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9ED52E-0F0B-6BDC-CC6E-BB0353B26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3A3FCF-21CD-1F17-E05C-87E3133DB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D9614D-323A-E242-5039-A5EF606F4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B3B49B-2A92-6155-E52B-51BD4DBE3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8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132E28-A34A-AF3B-A441-31984F4C8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5A6223-968B-FF1A-7D8E-FCE46A71B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8E1864-D4BE-296F-68D9-B63CB52B1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292C27-65CA-A43A-6739-905607C6D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80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421627-4B0C-9B98-E077-38CCB5936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629115-D6E9-D3FA-7B32-A3435C47B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C0683D-EBB5-162F-DB7A-6EE1BB77C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347F92-9A7C-FCDC-B936-D15D8A525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8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5025DF-E609-7BC9-B33E-18E4A6E74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2BF832-BB1D-B0D1-F357-C4801AC84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986A53-C1D2-BBD7-F4D7-76B686145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DE5BE1-BC86-79F7-B5C1-42361C898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8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ACCB21-3426-16EB-C93F-6E90ED4DF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69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BD2818-796C-396C-D84F-29472FDF8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D43ED4-78C6-E88D-FCC0-FB1DF133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41E3DE-C10A-0352-1A69-78804CFD6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68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DCAC00-7C13-1A13-413C-08E2C2F03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BFD52B-AF30-E276-EBF1-70DCA6DF3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531807-8192-BACF-66AF-06F4D0686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C764A6-73C6-D3EC-C5FF-AB4E7F5B5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EC23B7-7E8D-EE94-DF58-8867E38B0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A68A18-41FA-C84D-CBC5-469076996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FF6DC7-87FD-317E-53DE-9D9E7B6E2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21DE9D-FF99-58F1-30AD-F9055D750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AC4C2F-9616-0CCE-20BF-109F8D6EB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D66CA0-AC2C-299F-4191-3524129C3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5CCE3D-D5E0-0D8D-7946-25BE71919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48F875-7CBF-596A-6950-F47CF091C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D5737B-9E10-AF1C-7428-F4273BEE6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E84C6A-FE07-E8AE-B594-A4EB6E395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86FAAF-F404-3B3F-A349-F4E7920B2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6EAB98-CBDC-39A2-6B08-E262BCACB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809FA3-52A2-A0BE-89B5-0DE8E3285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77615D-C77E-1D9C-D8C0-D4153BD23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C994D2-CB36-A5AA-045A-6DF783309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C4CE9E-1239-1837-7994-251C98A30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4214A8-AAF7-7485-90A1-E1E1DF461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E9A986-444B-5E70-778C-6A95CDE51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83345A-4891-4330-8EF6-FB88EA0E8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F22777-C22B-1902-211D-F97F10496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6AD1CE-01C7-ADFA-E919-131F68D72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B08679-C88A-BEBE-32A6-58EB5C93C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9D8C94-B4A1-F62C-1A36-90F93F9C6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434E19-8060-7B64-5AD0-181D0A5B3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B48F39-BCEB-E18C-0318-2244085A9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C8B5E0-A38C-ACF1-F83F-405EF57DF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AF2D30-F751-914D-60BE-65E429FBC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1F74DB-0AAF-79B5-8B71-6C69900F1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09D609-B132-45BF-3FAB-732E2BBB3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91E27A-4CE5-557B-97EA-35DE39878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48AADE-17C3-7503-3429-432827290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211C19-7B35-C832-F192-62CB79154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1F58AC-F249-CF12-D492-1CAA49510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66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81C454-6BF2-A5AC-E32A-08A28D58D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A2C7CE-5ED5-4B95-C278-72DAE880F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340792-2BBC-8C7D-E229-5D3F2EB15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64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984A19-FC17-311D-5BCE-21F5BDB30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417A6C-34C8-82F6-07F1-A5EDFB420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6AC86C-E709-28B4-DBC5-80AEE98E8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EF7B09-FD77-501A-9618-E087DDED7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C398CC-8267-0E17-C362-6A4D7F75F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FD6D32-38A3-854A-9C76-27C219B0E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F77E18-F4C1-2386-1444-4FBEAEDDB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BC9805-F9A6-BE23-13E9-0816355B33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2B2F9E-7C01-C46F-97EC-CD53616CB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6FB225-5AFA-3B1C-3DDF-E8FA46BA28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B63700-2F06-A6A3-BE67-633C67F09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C9C52A-FAD6-B708-8858-B5751DB80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018CAF-1425-7418-A26A-411F7953E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E55C9A-9E04-CAC4-B2B7-AD390C447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9818E2-CACD-1297-D728-C7EF73E5F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FA7A48-87D3-25AC-49EF-03C4711CE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2C844F-ED97-0C1F-7782-72D955991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0E41CC-4832-B962-ECF9-42C44CB34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792B47-C2E9-02FE-4F18-88D76CCB2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85D1DB-BAF0-6E74-0463-BE838224E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2F9799-6FB2-7132-5CB5-2E915D40C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4F3394-7D58-EC5F-C8DD-64F68A561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3893DF-9195-CC5C-3BE2-7016431E0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E55366-3AA8-2A02-582B-607E3710F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7F476B-744C-E69A-170D-29FD62079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036986-3257-A739-AF3F-DE9320C26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CFA61C-FBBF-989A-1C03-A12BD44D4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E46D52-C49F-4563-2E88-04ED3DB58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0B5DD7-DB44-F47A-EFAE-1CE9F5014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CFC994-051C-71AC-B7B6-AAADF7ADE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EC6CBE-F805-B270-5734-12A04BD37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9C8B2F-87D8-9C96-D4E8-D910C435E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2F7C14-35E5-C86E-B7FD-45D3AD262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5669AA-E78D-6516-45AA-36DDD32CE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E35AEE-704D-95B7-CCC1-6C9A9DB2D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FD7E48-13C1-8B2C-1C11-3F6B3067D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4CC08A-764B-69A3-EC89-B21F06D04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624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21D875-2CD2-6D83-A45B-F008FC1F4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A433E6-226F-2C61-E599-470FB3571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98F4CE-B9E2-086E-FD9D-F99613F89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605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0805D2-FAF0-ABDA-0D22-32C0AE6F1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C5B476-8C6D-2527-2235-BD827C7B0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31A9EE-4562-09C9-C5C9-634D21C747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073D8E-361D-5405-1402-0D1D46CFB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5BE720-8069-290C-4A03-1DBF81855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F235B9-6F5E-45B8-F8D6-732F144C9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24F670-5461-9385-B610-14D107E03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A353F3-B182-5B81-4CDC-3CC9DBBF1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CE2BEE-1261-5636-9C5F-279DB0AC7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F2B3E2-BBE2-26EE-AC3B-B55CBE3DE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2B8805-D93B-201D-C4FB-292E41F6E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1885AE-4456-EB95-C35B-85EBDAFB8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D220BE-6224-FFBB-CD2E-FC44055EA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6BF74A-E053-9629-CF76-ADC889B86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022D8A-B259-B130-23DC-34C6A712E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8874CB-7D46-51E5-A804-2E7EC6165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D7A44A-179D-A25A-4F48-FD46819DC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D468A4-7C7F-22BA-B0C8-D58C2977D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9EDC72-5392-F57C-7059-362C06AAE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896A5A-DC7F-14CC-74AE-557F8AD6C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ACEE03-E754-01B0-4E1A-409038EE0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30A481-A745-3860-0EE9-468199168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B03C1D-3728-EA1C-11E0-341C182D5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7B2AB6-1348-AD8A-4620-FA1EFD252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36BD5F-9F6B-6B10-B146-D458DBDFE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DA67D1-EB5C-2235-8D5B-F17EB162E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49825C-7D1E-FAF3-A516-8CB2001E5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EB872B-6D18-925B-4C76-44D3082BF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890935-EE71-253A-6943-D27ACF20EF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0EC99D-5780-5E62-C32F-DBF98BA10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C3B6F0-AB64-5B7A-84E9-B3CAEA0A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F1327D-6C29-3F5B-76D3-0FE458A4B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320CCA-F08E-9096-AD27-7635C54D7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B86F5A-D3A6-B638-BD72-B573DDBF3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E8E4E7-EB89-96E2-D532-62D19D50C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D40538-1376-339F-9CC4-09756D03B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144780</xdr:rowOff>
    </xdr:to>
    <xdr:pic>
      <xdr:nvPicPr>
        <xdr:cNvPr id="2638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7195E-5C81-641E-0209-037A38254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586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658FFD-76B3-4EFD-4DA9-7276C51FF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83C5CD-1057-3D06-2E8F-B43F48868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22</xdr:row>
      <xdr:rowOff>152400</xdr:rowOff>
    </xdr:from>
    <xdr:to>
      <xdr:col>9</xdr:col>
      <xdr:colOff>160020</xdr:colOff>
      <xdr:row>23</xdr:row>
      <xdr:rowOff>144780</xdr:rowOff>
    </xdr:to>
    <xdr:pic>
      <xdr:nvPicPr>
        <xdr:cNvPr id="2638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5E1BED-257D-1F14-7FF7-AB9EFE90D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5567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666F44-B72D-DE6F-3E45-B766AD880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B8CB2F-5F60-CF8C-108A-4C53E2DD7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9D52B8-55B9-6BA2-4B0D-4D941290A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6A2BBF-D05C-74DD-60B0-710293192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E6E4D2-BD6A-A730-6E80-737677C8C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DEDEFD-C08C-206C-FD94-3B6A6E28E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F4D2E9-E3F1-5318-F01F-3F551AC59B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2E32DE-4943-28EF-2C54-D4ED8ACE3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BA734D-99C9-C54C-E9AA-6CB04F310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815B72-9FC0-81E0-FFCA-1067810B0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1CB21D-BEA0-78A1-B6D2-6B48A7250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20237A-AC4B-90F6-7D9E-28836CC4E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040998-617B-F845-9FDE-65FCA2E39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34B406-6F86-261B-D582-78910E23A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AB9413-7405-3E31-B754-8986B1CBC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86484F-0ACF-E52E-EE57-455ABF775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5591AB-2232-D8D5-DDE5-4EFC5EF19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2CD993-4C06-99BF-ACEA-2BBAF60DA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563EB7-EF5F-1E5F-F965-08F687085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C7126C-AD14-0295-08C7-7ECDA67A9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70C390-7998-B609-E93D-DE0AE0860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47503F-CBA5-44D3-FE78-E474A8AFF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280E5F-4E2B-9E3F-7EB6-A53ED3D0C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6F437E-D835-C95E-91EA-ABF993A10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CD123E-B7CF-122B-61AC-8E0325D99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CBFE7B-F6A5-8DCE-D127-825A051D9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861C7B-0178-A37A-AF17-EED9B8005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31C6CA-543B-8865-47CB-44DF9E8ED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6FC66F-F0D6-D311-B247-0C8D5E41A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43D87A-7B27-2493-EC00-C775E903E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5E4D30-2225-42D5-AF8E-11CF79193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0F87E0-4427-624C-D104-2FBED20C2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23585E-EC1F-2834-059C-179B53CCD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636F5C-0789-7ADD-10BD-94F00FA93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3E875F-B234-BD6C-D152-407EABF70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BC96A9-83D1-35DB-0E76-B827603D9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23</xdr:row>
      <xdr:rowOff>152400</xdr:rowOff>
    </xdr:from>
    <xdr:to>
      <xdr:col>9</xdr:col>
      <xdr:colOff>160020</xdr:colOff>
      <xdr:row>24</xdr:row>
      <xdr:rowOff>144780</xdr:rowOff>
    </xdr:to>
    <xdr:pic>
      <xdr:nvPicPr>
        <xdr:cNvPr id="2638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7B114F-50F0-5C61-89C5-E13A44450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754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156EBB-DD63-A657-92DD-2BABC35E4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3B026E-282E-A8FE-7F5E-491987ED5F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24</xdr:row>
      <xdr:rowOff>152400</xdr:rowOff>
    </xdr:from>
    <xdr:to>
      <xdr:col>9</xdr:col>
      <xdr:colOff>160020</xdr:colOff>
      <xdr:row>25</xdr:row>
      <xdr:rowOff>144780</xdr:rowOff>
    </xdr:to>
    <xdr:pic>
      <xdr:nvPicPr>
        <xdr:cNvPr id="2638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A95794-87D3-4C1D-D59A-276C26CAF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9530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15</xdr:col>
      <xdr:colOff>83820</xdr:colOff>
      <xdr:row>0</xdr:row>
      <xdr:rowOff>38100</xdr:rowOff>
    </xdr:from>
    <xdr:to>
      <xdr:col>17</xdr:col>
      <xdr:colOff>411480</xdr:colOff>
      <xdr:row>4</xdr:row>
      <xdr:rowOff>7620</xdr:rowOff>
    </xdr:to>
    <xdr:pic>
      <xdr:nvPicPr>
        <xdr:cNvPr id="2638182" name="1476 Imagen" descr="logo-pef-asba (1).gif">
          <a:extLst>
            <a:ext uri="{FF2B5EF4-FFF2-40B4-BE49-F238E27FC236}">
              <a16:creationId xmlns:a16="http://schemas.microsoft.com/office/drawing/2014/main" id="{744C216F-29B6-E305-3734-11AD8EA62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9360" y="38100"/>
          <a:ext cx="179070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167640</xdr:rowOff>
        </xdr:from>
        <xdr:to>
          <xdr:col>4</xdr:col>
          <xdr:colOff>0</xdr:colOff>
          <xdr:row>9</xdr:row>
          <xdr:rowOff>0</xdr:rowOff>
        </xdr:to>
        <xdr:sp macro="" textlink="">
          <xdr:nvSpPr>
            <xdr:cNvPr id="1881089" name="Drop Down 1" hidden="1">
              <a:extLst>
                <a:ext uri="{63B3BB69-23CF-44E3-9099-C40C66FF867C}">
                  <a14:compatExt spid="_x0000_s1881089"/>
                </a:ext>
                <a:ext uri="{FF2B5EF4-FFF2-40B4-BE49-F238E27FC236}">
                  <a16:creationId xmlns:a16="http://schemas.microsoft.com/office/drawing/2014/main" id="{00000000-0008-0000-0600-000001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7620</xdr:rowOff>
        </xdr:from>
        <xdr:to>
          <xdr:col>4</xdr:col>
          <xdr:colOff>0</xdr:colOff>
          <xdr:row>11</xdr:row>
          <xdr:rowOff>30480</xdr:rowOff>
        </xdr:to>
        <xdr:sp macro="" textlink="">
          <xdr:nvSpPr>
            <xdr:cNvPr id="1881090" name="Drop Down 2" hidden="1">
              <a:extLst>
                <a:ext uri="{63B3BB69-23CF-44E3-9099-C40C66FF867C}">
                  <a14:compatExt spid="_x0000_s1881090"/>
                </a:ext>
                <a:ext uri="{FF2B5EF4-FFF2-40B4-BE49-F238E27FC236}">
                  <a16:creationId xmlns:a16="http://schemas.microsoft.com/office/drawing/2014/main" id="{00000000-0008-0000-0600-000002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11</xdr:row>
          <xdr:rowOff>190500</xdr:rowOff>
        </xdr:from>
        <xdr:to>
          <xdr:col>4</xdr:col>
          <xdr:colOff>7620</xdr:colOff>
          <xdr:row>13</xdr:row>
          <xdr:rowOff>7620</xdr:rowOff>
        </xdr:to>
        <xdr:sp macro="" textlink="">
          <xdr:nvSpPr>
            <xdr:cNvPr id="1881091" name="Drop Down 3" hidden="1">
              <a:extLst>
                <a:ext uri="{63B3BB69-23CF-44E3-9099-C40C66FF867C}">
                  <a14:compatExt spid="_x0000_s1881091"/>
                </a:ext>
                <a:ext uri="{FF2B5EF4-FFF2-40B4-BE49-F238E27FC236}">
                  <a16:creationId xmlns:a16="http://schemas.microsoft.com/office/drawing/2014/main" id="{00000000-0008-0000-0600-000003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14</xdr:row>
          <xdr:rowOff>0</xdr:rowOff>
        </xdr:from>
        <xdr:to>
          <xdr:col>4</xdr:col>
          <xdr:colOff>7620</xdr:colOff>
          <xdr:row>15</xdr:row>
          <xdr:rowOff>7620</xdr:rowOff>
        </xdr:to>
        <xdr:sp macro="" textlink="">
          <xdr:nvSpPr>
            <xdr:cNvPr id="1881092" name="Drop Down 4" hidden="1">
              <a:extLst>
                <a:ext uri="{63B3BB69-23CF-44E3-9099-C40C66FF867C}">
                  <a14:compatExt spid="_x0000_s1881092"/>
                </a:ext>
                <a:ext uri="{FF2B5EF4-FFF2-40B4-BE49-F238E27FC236}">
                  <a16:creationId xmlns:a16="http://schemas.microsoft.com/office/drawing/2014/main" id="{00000000-0008-0000-0600-000004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15</xdr:row>
          <xdr:rowOff>167640</xdr:rowOff>
        </xdr:from>
        <xdr:to>
          <xdr:col>4</xdr:col>
          <xdr:colOff>7620</xdr:colOff>
          <xdr:row>16</xdr:row>
          <xdr:rowOff>190500</xdr:rowOff>
        </xdr:to>
        <xdr:sp macro="" textlink="">
          <xdr:nvSpPr>
            <xdr:cNvPr id="1881093" name="Drop Down 5" hidden="1">
              <a:extLst>
                <a:ext uri="{63B3BB69-23CF-44E3-9099-C40C66FF867C}">
                  <a14:compatExt spid="_x0000_s1881093"/>
                </a:ext>
                <a:ext uri="{FF2B5EF4-FFF2-40B4-BE49-F238E27FC236}">
                  <a16:creationId xmlns:a16="http://schemas.microsoft.com/office/drawing/2014/main" id="{00000000-0008-0000-0600-000005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182880</xdr:rowOff>
        </xdr:from>
        <xdr:to>
          <xdr:col>4</xdr:col>
          <xdr:colOff>0</xdr:colOff>
          <xdr:row>19</xdr:row>
          <xdr:rowOff>0</xdr:rowOff>
        </xdr:to>
        <xdr:sp macro="" textlink="">
          <xdr:nvSpPr>
            <xdr:cNvPr id="1881094" name="Drop Down 6" hidden="1">
              <a:extLst>
                <a:ext uri="{63B3BB69-23CF-44E3-9099-C40C66FF867C}">
                  <a14:compatExt spid="_x0000_s1881094"/>
                </a:ext>
                <a:ext uri="{FF2B5EF4-FFF2-40B4-BE49-F238E27FC236}">
                  <a16:creationId xmlns:a16="http://schemas.microsoft.com/office/drawing/2014/main" id="{00000000-0008-0000-0600-000006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182880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881095" name="Drop Down 7" hidden="1">
              <a:extLst>
                <a:ext uri="{63B3BB69-23CF-44E3-9099-C40C66FF867C}">
                  <a14:compatExt spid="_x0000_s1881095"/>
                </a:ext>
                <a:ext uri="{FF2B5EF4-FFF2-40B4-BE49-F238E27FC236}">
                  <a16:creationId xmlns:a16="http://schemas.microsoft.com/office/drawing/2014/main" id="{00000000-0008-0000-0600-000007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4</xdr:col>
          <xdr:colOff>0</xdr:colOff>
          <xdr:row>23</xdr:row>
          <xdr:rowOff>15240</xdr:rowOff>
        </xdr:to>
        <xdr:sp macro="" textlink="">
          <xdr:nvSpPr>
            <xdr:cNvPr id="1881096" name="Drop Down 8" hidden="1">
              <a:extLst>
                <a:ext uri="{63B3BB69-23CF-44E3-9099-C40C66FF867C}">
                  <a14:compatExt spid="_x0000_s1881096"/>
                </a:ext>
                <a:ext uri="{FF2B5EF4-FFF2-40B4-BE49-F238E27FC236}">
                  <a16:creationId xmlns:a16="http://schemas.microsoft.com/office/drawing/2014/main" id="{00000000-0008-0000-0600-000008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23</xdr:row>
          <xdr:rowOff>182880</xdr:rowOff>
        </xdr:from>
        <xdr:to>
          <xdr:col>4</xdr:col>
          <xdr:colOff>0</xdr:colOff>
          <xdr:row>25</xdr:row>
          <xdr:rowOff>0</xdr:rowOff>
        </xdr:to>
        <xdr:sp macro="" textlink="">
          <xdr:nvSpPr>
            <xdr:cNvPr id="1881097" name="Drop Down 9" hidden="1">
              <a:extLst>
                <a:ext uri="{63B3BB69-23CF-44E3-9099-C40C66FF867C}">
                  <a14:compatExt spid="_x0000_s1881097"/>
                </a:ext>
                <a:ext uri="{FF2B5EF4-FFF2-40B4-BE49-F238E27FC236}">
                  <a16:creationId xmlns:a16="http://schemas.microsoft.com/office/drawing/2014/main" id="{00000000-0008-0000-0600-000009B41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7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388F44-F44F-DC56-16B3-15A4E251B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7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9BF0A8-F63D-07BB-A58A-257E5CC10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7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F9B5DA-9A4A-C917-D1E6-065A63FEC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7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425E11-1F06-3FFC-EE51-483B49F2B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7</xdr:row>
      <xdr:rowOff>144780</xdr:rowOff>
    </xdr:from>
    <xdr:to>
      <xdr:col>5</xdr:col>
      <xdr:colOff>160020</xdr:colOff>
      <xdr:row>8</xdr:row>
      <xdr:rowOff>144780</xdr:rowOff>
    </xdr:to>
    <xdr:pic>
      <xdr:nvPicPr>
        <xdr:cNvPr id="2627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5F17DC-2981-0B1C-D0A6-EBAC43CD2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7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0294F8-4975-2EE1-F183-AD0A25199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7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B44A5B-8094-581A-EE5F-E3E8F1427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8</xdr:row>
      <xdr:rowOff>152400</xdr:rowOff>
    </xdr:from>
    <xdr:to>
      <xdr:col>5</xdr:col>
      <xdr:colOff>160020</xdr:colOff>
      <xdr:row>9</xdr:row>
      <xdr:rowOff>144780</xdr:rowOff>
    </xdr:to>
    <xdr:pic>
      <xdr:nvPicPr>
        <xdr:cNvPr id="2627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86EC35-FA59-A37C-3AFD-27E3286F1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7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1B0408-05D7-1F7D-1C85-B09FDFE82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B001C3-82D3-791D-EA99-33713C5A9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266255-4E40-126F-1E3B-2EF894D00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566CAB-8764-B7B5-58DD-35FA02162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7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DB574C-073C-552D-C71D-CDD0E83E5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EB132C-2C12-9503-9EB7-A137931F7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694DDC-8C26-1130-68CF-87394A46A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263863-7716-707B-3945-B258CC08C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7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077A5E-48D7-2E13-3AD0-F6B721F3D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E4ECBF-2ECD-91F5-4499-259A10B84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CA8863-2005-F1CB-A0D4-93D0E18F0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0D8475-28B9-4F10-DAC9-77438C4E4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9</xdr:row>
      <xdr:rowOff>152400</xdr:rowOff>
    </xdr:from>
    <xdr:to>
      <xdr:col>5</xdr:col>
      <xdr:colOff>160020</xdr:colOff>
      <xdr:row>10</xdr:row>
      <xdr:rowOff>144780</xdr:rowOff>
    </xdr:to>
    <xdr:pic>
      <xdr:nvPicPr>
        <xdr:cNvPr id="2627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626E8E-E901-20A5-62E4-DC2C391E9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8BDF19-61D6-3E9E-9A86-25DB89545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A280418-A4DF-4585-6509-B41ACE6BB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10</xdr:row>
      <xdr:rowOff>152400</xdr:rowOff>
    </xdr:from>
    <xdr:to>
      <xdr:col>5</xdr:col>
      <xdr:colOff>160020</xdr:colOff>
      <xdr:row>11</xdr:row>
      <xdr:rowOff>137160</xdr:rowOff>
    </xdr:to>
    <xdr:pic>
      <xdr:nvPicPr>
        <xdr:cNvPr id="2627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AE7230-9744-7B64-0BE5-73493B154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144780</xdr:rowOff>
    </xdr:from>
    <xdr:to>
      <xdr:col>5</xdr:col>
      <xdr:colOff>160020</xdr:colOff>
      <xdr:row>12</xdr:row>
      <xdr:rowOff>144780</xdr:rowOff>
    </xdr:to>
    <xdr:pic>
      <xdr:nvPicPr>
        <xdr:cNvPr id="2627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96306F-ADAB-6FD5-7E35-C2BF87E37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7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649F57-723B-451F-D4D6-9E5652BDB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7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A8AFB2-9D5D-A012-FE94-F5AFD2594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7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6E2D2A-D476-C5A4-01A4-E6E94C8E1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11</xdr:row>
      <xdr:rowOff>144780</xdr:rowOff>
    </xdr:from>
    <xdr:to>
      <xdr:col>5</xdr:col>
      <xdr:colOff>160020</xdr:colOff>
      <xdr:row>12</xdr:row>
      <xdr:rowOff>144780</xdr:rowOff>
    </xdr:to>
    <xdr:pic>
      <xdr:nvPicPr>
        <xdr:cNvPr id="2627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C2F394-212E-879E-0D73-F8A670487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7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820029-6FFE-13AC-522B-346C42C14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7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924141-9E4E-76C9-C252-D02B3C047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12</xdr:row>
      <xdr:rowOff>152400</xdr:rowOff>
    </xdr:from>
    <xdr:to>
      <xdr:col>5</xdr:col>
      <xdr:colOff>160020</xdr:colOff>
      <xdr:row>13</xdr:row>
      <xdr:rowOff>137160</xdr:rowOff>
    </xdr:to>
    <xdr:pic>
      <xdr:nvPicPr>
        <xdr:cNvPr id="2627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DD4936-9A53-6EE6-D9A0-C72159135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7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6ACAEE-57DB-3155-1D20-73B82519C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7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105761-8ADC-8D25-AD8B-DE6EBE1AA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7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3D87F3-67AA-BDA6-1A36-8E0D76F95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7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FE801D-33E2-5225-68A0-27F66930A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13</xdr:row>
      <xdr:rowOff>152400</xdr:rowOff>
    </xdr:from>
    <xdr:to>
      <xdr:col>5</xdr:col>
      <xdr:colOff>160020</xdr:colOff>
      <xdr:row>14</xdr:row>
      <xdr:rowOff>137160</xdr:rowOff>
    </xdr:to>
    <xdr:pic>
      <xdr:nvPicPr>
        <xdr:cNvPr id="2627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EACD78-1214-63ED-3167-A33FCDFB5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7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746B69-AB42-2252-601D-55466FAC5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7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C7FB6F-EC33-2D92-1A2E-FA9FF0EE4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14</xdr:row>
      <xdr:rowOff>152400</xdr:rowOff>
    </xdr:from>
    <xdr:to>
      <xdr:col>5</xdr:col>
      <xdr:colOff>160020</xdr:colOff>
      <xdr:row>15</xdr:row>
      <xdr:rowOff>144780</xdr:rowOff>
    </xdr:to>
    <xdr:pic>
      <xdr:nvPicPr>
        <xdr:cNvPr id="2627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2BE082-C2DC-AD92-5ABF-90D41C338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7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396DAE-2876-5C58-CEC6-DEA5D83E4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7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8AAD32-E72A-89A2-54F1-CA7F46D00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7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EF21F5-6B8E-601C-A99E-44789BAE8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7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F240CD-7D15-1839-B998-756DCA5BC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15</xdr:row>
      <xdr:rowOff>152400</xdr:rowOff>
    </xdr:from>
    <xdr:to>
      <xdr:col>5</xdr:col>
      <xdr:colOff>160020</xdr:colOff>
      <xdr:row>16</xdr:row>
      <xdr:rowOff>144780</xdr:rowOff>
    </xdr:to>
    <xdr:pic>
      <xdr:nvPicPr>
        <xdr:cNvPr id="2627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C739B6-5D85-7330-A6BA-6EDE1A987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7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88A1F1-0CF2-3490-C960-059A68CF6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7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B40ECF-1F5B-FF8C-811F-40F017B05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16</xdr:row>
      <xdr:rowOff>152400</xdr:rowOff>
    </xdr:from>
    <xdr:to>
      <xdr:col>5</xdr:col>
      <xdr:colOff>160020</xdr:colOff>
      <xdr:row>17</xdr:row>
      <xdr:rowOff>144780</xdr:rowOff>
    </xdr:to>
    <xdr:pic>
      <xdr:nvPicPr>
        <xdr:cNvPr id="2627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FB50A1-78E1-FCF6-658B-5716044FF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7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5F3EC2-2CF8-E390-26AE-4C8D9FF54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91FA8B-4B98-C0D4-88DC-8AB3D7418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5A2900-8C05-12D1-5A45-5F0095777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F39F22-1E45-8099-CF8D-2374F1D1A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7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C05C43-F07A-C976-423F-A77F944D9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D1B74D-F041-21F2-3D7D-E18CC2336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4966ED-1235-BDC8-39F5-F90290DC3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FCE684-D2C6-E0DF-0570-1D2E734C7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75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EE8330-FEF9-1E70-2394-E65CF28AC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75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FE0198-05AB-662F-66BA-FEF1923BD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75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4C2144-418B-82A1-EA83-3F9A6DB5DF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75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BCBA5B-049F-89F0-2BF3-0B352C017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19</xdr:row>
      <xdr:rowOff>152400</xdr:rowOff>
    </xdr:from>
    <xdr:to>
      <xdr:col>5</xdr:col>
      <xdr:colOff>160020</xdr:colOff>
      <xdr:row>20</xdr:row>
      <xdr:rowOff>137160</xdr:rowOff>
    </xdr:to>
    <xdr:pic>
      <xdr:nvPicPr>
        <xdr:cNvPr id="26275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C60884-3F84-6107-49AA-AE486FA06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75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996287-37E2-1E03-4406-3EB94F1A1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75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7AF923-5C12-F598-930F-43BB5E14B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20</xdr:row>
      <xdr:rowOff>152400</xdr:rowOff>
    </xdr:from>
    <xdr:to>
      <xdr:col>5</xdr:col>
      <xdr:colOff>160020</xdr:colOff>
      <xdr:row>21</xdr:row>
      <xdr:rowOff>137160</xdr:rowOff>
    </xdr:to>
    <xdr:pic>
      <xdr:nvPicPr>
        <xdr:cNvPr id="26275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E98AC1-E8CE-0C1B-769A-4CF41B101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75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04962E-AE5B-2F10-7C4E-0A9BC289D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D00F24-4C2C-5D8F-5773-505DC87F4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8F2265-EA75-84C0-2CCD-DFECBEB76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93D93B-8AD4-00AF-9013-28039EDFF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17</xdr:row>
      <xdr:rowOff>152400</xdr:rowOff>
    </xdr:from>
    <xdr:to>
      <xdr:col>5</xdr:col>
      <xdr:colOff>160020</xdr:colOff>
      <xdr:row>18</xdr:row>
      <xdr:rowOff>144780</xdr:rowOff>
    </xdr:to>
    <xdr:pic>
      <xdr:nvPicPr>
        <xdr:cNvPr id="26275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EFD6C0-9F3B-8F1A-1FC2-401CEDC53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90AA80-909E-19F1-2856-70C15F4AA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129199-871C-566D-0FA0-55C0A71C0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18</xdr:row>
      <xdr:rowOff>152400</xdr:rowOff>
    </xdr:from>
    <xdr:to>
      <xdr:col>5</xdr:col>
      <xdr:colOff>160020</xdr:colOff>
      <xdr:row>19</xdr:row>
      <xdr:rowOff>144780</xdr:rowOff>
    </xdr:to>
    <xdr:pic>
      <xdr:nvPicPr>
        <xdr:cNvPr id="26275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313D06-E8C4-22BE-D3A6-E082BDB08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75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5E1DCE-27D8-9567-379B-12CBB908F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75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C1D94C-9503-E413-CC2E-38D9257DC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75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EFF5BA-7A81-1980-7F0B-5F0DAED85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75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E274EB-C115-842E-61DC-7AF231C02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7</xdr:row>
      <xdr:rowOff>144780</xdr:rowOff>
    </xdr:from>
    <xdr:to>
      <xdr:col>7</xdr:col>
      <xdr:colOff>160020</xdr:colOff>
      <xdr:row>8</xdr:row>
      <xdr:rowOff>144780</xdr:rowOff>
    </xdr:to>
    <xdr:pic>
      <xdr:nvPicPr>
        <xdr:cNvPr id="26275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DD1D6B-4FBD-B50F-8341-914F68A0D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75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AD911A-1C74-F2E0-6F48-851C745FE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75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D908F2-7211-E015-50E1-71381D9AD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8</xdr:row>
      <xdr:rowOff>152400</xdr:rowOff>
    </xdr:from>
    <xdr:to>
      <xdr:col>7</xdr:col>
      <xdr:colOff>160020</xdr:colOff>
      <xdr:row>9</xdr:row>
      <xdr:rowOff>144780</xdr:rowOff>
    </xdr:to>
    <xdr:pic>
      <xdr:nvPicPr>
        <xdr:cNvPr id="26275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004A69-ED8B-5BF2-231E-C138076A2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75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693312-336B-9D8D-CC0B-77B5A4551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F15426-C1BF-9392-1A95-6ACC441BD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97E39A-F6F9-4557-948B-77CB1E8E4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974601-41FA-F074-483A-647210A79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75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F6504E-CBC8-B33C-3907-7168953D4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10E5D8-1E11-1712-E22D-F4361FCB9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150E3A-F575-23FD-60E6-B4074AAFE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4B963E-3F8B-BEF5-0CF8-5EFAEF68C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75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202A04-D303-5F67-207B-437459896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DD5395-1E18-E303-3AD1-B633BB4BC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61EB81-195F-3EF7-9D3C-3CDCED0CB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8F5B82-1A35-E8DF-FC76-4DC9B1A1A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275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B9CA49-6BD5-23A8-2FB3-CDFCD2FBE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094A25-5F30-63D8-53BD-4357516DC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4F614D-C252-57D9-5684-41A5F5993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275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BA5E41-6C4B-DDD0-2EDF-29027BCDC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275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2CE182-E3B5-67A7-F7EC-666F94934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75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F62A4E-2247-7310-0562-DF751A392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75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2305C8-5B11-DAE1-593A-09A674B19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75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CF8888-B0AF-4B26-B3CC-19563D2E6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275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4C3C61-4533-1E58-D220-5D97A7E77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75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3B9C0C-3ED6-D3CC-410B-33B3F3170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75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9DE9F4-E805-3D9B-8016-52F4B9330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275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9D5E96-2567-8961-1EEB-8DB92ED70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75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EF77C0-D224-A8B3-ECDF-882E08457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75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0899E9-97B4-10EE-84AB-0BA3BB349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75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2569C8-94BB-D7F3-BC67-2423288E1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75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057222-5898-63FF-DBEF-45C918903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275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439F60-CC07-494A-2273-AA4001FC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75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F0D5F4-098D-8B09-EDF3-12C70A3D9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75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D4ABE2-1EDB-5A2E-64D4-7BFE21473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275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93E562-7F1D-85EE-7D1C-B9289C960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75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687728-2AE1-F519-A253-9607EC739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75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74E7D2-09D1-4505-1831-2A9061245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75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ADC347-0959-D5D4-053F-3404AE385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75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982FD0-16A6-56E7-E06E-BD2580A9F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275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C3C152-D40E-826F-D06F-058E0CA72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75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EC80BA-03F0-F6A8-908C-D5888CC98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75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9E8EFC-9B70-A0EA-C16A-E3688D357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275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BBD613-102E-4525-9620-915967E1F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75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B278FF-8F67-B314-1AB7-BBCB560A0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75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A53B07-C7F8-9B7E-B19B-68E1CE6D6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75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35CA4C-C9D2-2BBD-05AB-1FBFD7171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75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D3C3A2-DF69-5AE5-74AC-791BD5AA9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275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2450E6-B2EE-23E3-0E3B-8F462B5EF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75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97A02D-40A7-BC1D-6EF7-1B7E98E17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75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D7EBE9-7845-D35A-1A65-28CEE30A7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275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D8C6DB-7FD1-E3D2-A1AB-00317A0D5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8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AFCC99-BE5B-C9F6-7E21-8F8BE4198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8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11A09D-C296-6A14-B36C-E3F91FC58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8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6B44D5-08E3-FE6E-D62E-E805FD1C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8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38FDD2-E6E3-5586-C09B-287D9560B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8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C9C7D0-9CCB-2323-81C5-E653047D9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8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50BE68-D892-31EE-98E7-780ECA4FF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8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E34ED9-CE93-218B-8058-3C4A9A7E9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8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5E9485-C484-7CBF-2262-CC7B6150B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8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482956-203C-966D-3571-A7DEE3414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8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6F792B-EE6E-A350-C5F3-9254321ED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8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4EC090-ED3C-AE3E-91F0-83AE04532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8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720705-11B8-D411-885E-4A9099E94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8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5742E9-3C37-2BED-8D23-AA87B8DD1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8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0E3D01-B59B-0FDB-3F26-70C18B657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8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CC25CA-25C2-EA73-99BB-0A2B5405E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8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F787A8-96A3-D0E0-9F40-C069AE3EDC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8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5C9165-D278-91A3-52F3-198E13220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8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BFF1EA-3262-F48D-4B4F-CC2AA09B1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8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AC1386-8578-0BAA-0CE4-8A1288712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8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A4C5DA-1600-8C25-232C-820C2C469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8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6EF530-7D00-66C1-D885-15E2E407B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8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90030F-8694-10C4-8908-9F551FA71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8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B49E67-BD3F-4300-6983-4DB6BBB21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8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05BBC2-3E08-B60E-A03C-5F2178C4CB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8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29BB09-02BF-99F6-9669-ABDEF4846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7D6A0B-8EF7-EDB0-F603-92E3332FD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065A9C-9836-F24E-6C99-68A1C8343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74E7B6-82CA-B2E9-B845-10730C77D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8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4D4F1B-FB6A-E4B1-5E39-F7F2E6E00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088931-A0D3-A418-A93F-57AE383D7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33DE76-55C7-5F76-D9BC-1D20CEA3A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D57E2D-2343-1826-A277-C2856FA342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88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D89B05-1700-4370-F236-46DEC16F1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C532EE-996D-F598-A214-469E274A4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19A50C-5CDD-15F2-4EAA-82469366D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6E7CEE-2771-B1B6-D294-C68D2991E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8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E3348A-C801-2F83-4FE2-65B366ABF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82E5EA-CB46-DDF1-A449-99A684B9F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E47165-0B4E-1875-78DD-AFEF9A185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8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A3B051-955F-FE32-EF34-86CC4297A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8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788D27-1BD4-ED6F-5798-AE4DD44D4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8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2877C5-CE2B-2C32-1B6C-24B67F259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8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8ACCF7-30EC-ED13-0CBF-30AE61FEF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8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41D486-4940-C71A-293D-BB81C9428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88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23D433-65F3-6F25-66B0-8D2844FB7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8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A4B417-AFC3-4DED-F2AE-0A88F0E6C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8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D305C8-EBAA-5E40-25EB-1C3F6CCF9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8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CE98D1-D1FE-6D1D-AEC8-0EFED7E07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8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68C36F-0645-3A38-C941-F23FE7E0C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8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983D8D-4710-8086-C193-78B7B731C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8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C60500-0E37-8F0A-BD16-E7DAD6AE1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8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70DD66-2987-B3AF-7BB7-1A33C8C06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8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8F2473-25A2-F656-7D7F-06BC7164A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8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64BD1D-64C2-1856-AA72-D6540DD1E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8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89E74E-43C8-7E4E-8002-0CAA52DB6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8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495C81-1F35-9294-B1CD-1272AF325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8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7C43F6-F527-4125-1926-E1DB8D832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A601F2-5807-9A86-B2DC-BA0503CCE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8512B5-2AF8-C769-72C2-4446E56E3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AA6B18-DD89-7283-3018-4B28F0F80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8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FFCFA6-91B1-F9E5-10B9-2F696D109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B07B1A-B1BE-646E-65F8-698E27FA3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431341-E31A-114E-7096-ACC26E121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8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522FA2-3C92-64B7-16C8-7F5D1AA66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EB7809-5A91-EE67-76FC-802BB2047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A56C2F-DE9F-B9BA-9AF1-D3014E480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7637B9-193A-5428-A004-AC13E3770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22D5BC-6580-A5DA-73C7-9863ADF02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1B8629-0E5B-A1CA-071E-D2B2AE3E2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515AD6-6E12-17EE-C0DB-9D85436A9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459E25-28C4-355B-5562-67E74AD4F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176DE7-8B9F-270B-5CE5-CB6C5B80D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2E5320-49F8-82DB-F59D-05ABAD3B7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6C8CE8-090E-41DB-132D-75FE841AD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091D98-9C4B-F9B4-548E-82E24010B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30776D-E9A2-E2B8-1CE5-D678D85A8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8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43B1A5-9549-52BF-CC72-A22A6AC85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A74EA2-DB02-4698-6FE0-352580C04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49C649-4231-304F-FFE6-DCD3D5F10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8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C5961F-F1FD-F267-B429-D4248F878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1BD758-1D2E-F9C6-59A2-A3E76BE26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CE276B-6DCC-6FCD-93BF-2C268A51A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70C97C-A223-8244-E256-8460B5789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E5AEBC-D3E1-7956-C7E1-41AAA5BC4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8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63E931-A5C9-EF81-C515-1FA46A58B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5176DD-87EB-E8F4-8CB4-FBF042F81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426AA8-3118-A385-06D8-8F493E491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8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D3A82E-2DDD-AD4D-29BA-FF23EB133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8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7332AF-EAB0-97B8-BB0A-47B78318D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8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216FF8-65F8-0178-8A0D-D17346918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8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C70D20-D3FE-077D-21EF-C93E2D61B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8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BB6874-205C-49FD-E2F9-B351A71C0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8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B7F2A7-625F-0193-D823-3AE8D5906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8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AB3CD1-B046-2B66-ECA4-6B9479484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8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27AF1D-FA5C-E6AD-8E93-DCD58BBC1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8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4A2A3C-1A84-1023-E392-36A9D1066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38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8255A6-2CB6-9458-E7D4-36E93FB33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7BABFC-E601-4A5D-9CD3-20F68480C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5CFDDD-1257-2FF1-7487-A7DD4BEE10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910B2C-F532-0F31-669D-95E38BCFE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38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60A516-0C52-F149-1D20-717404238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7BE490-75EE-136C-D71E-99089B0A5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D5E5F1-F94F-7005-0BE2-CA20C59B4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9C36D6-C627-D720-894D-C971EEA8E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38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2955EB-98DE-F8AA-2429-7E84B93E4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3E4634-B79C-7016-4DB7-FB0DA9968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4C6C6E-F02E-7F04-85C8-20A33ED32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DF5DF2-EE8F-D2DC-DA21-771777B87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38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04901D-E6D9-2105-CC16-B2D4C210F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243E4B-26B9-07F0-4DDC-CBF45BB32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E9B14C-AF9B-CBCC-AF01-B7DF54972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2777F6-CB94-6F03-8B97-5C2B36A87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38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428C7E-5DC2-0A99-C52A-2C59CE891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09D581-0014-0E7A-DC15-FD401D1A0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4690EF-D53F-D198-DFFE-C213FC5488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F7CD3E-4378-9B8B-3825-2E5C73BB1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38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0105A6C-B21A-BB24-D694-FA18B3CCE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97224F-66D2-3B4D-D6EC-D63E40531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E42B0B-FF53-4E13-7677-E50906257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8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75B0B2-2BA6-A396-80A0-EC438DE88B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8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165446-941D-E960-110B-53FD7C1F6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07BDE1-905E-A07C-68D3-FD1BED629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CA32D5-2ADD-0505-5A1D-7DDC6E172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14F042-2728-7C11-2556-CC518BA43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8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6B5034-34CC-B021-DFD0-8D330763A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E16D62-DCDA-841F-C166-87A183E16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D88048-E865-97D0-E1EF-44AFD5CA6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2DC215-95DD-09A6-28DD-547F128B7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89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E8541F-9902-9DB4-36C4-195C0592C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699045-C3D3-D379-C546-15E71D97E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559B24-2A8F-E78F-92D2-CD942377C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00BC10-27E1-5081-927B-2132E1D90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89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8301E7-5371-71E7-4554-8B8F13278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E6407A-6A49-B9C5-9884-3AFA1EEDB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F121DA-2DC9-763F-4910-734F311BE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312242-A495-2491-A9EF-8BFBA535E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89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48AFE7-BB30-FE2A-9C7B-0025BB8B3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A5F3D6-6FCA-FF66-F299-132FE7FB73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343C2B-B5BD-0194-4142-D2E68A845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8B0EEE-B860-DF17-39A4-5403CE651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89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BC0BCC-9F00-BC8C-5A0F-7B30C5767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6C7BC4-BC80-E969-51D0-7DDD84DC1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DA0CCB-4D4D-A289-E5AE-FE1909FAA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89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5F9B9A-A7BA-F869-62A9-708AE0749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89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EB70E4-8BA9-8D5A-8573-250510CD2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89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8A8385-2F43-2631-0733-27C8B6613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89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887B92-C9B2-51EF-9CCC-5922759C7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89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B86588-8D55-848E-B8EB-BF9299C32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89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DAA8CC-DA17-8BD4-59EF-7AC27C251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89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DA2290-102F-94EE-7532-1F518A843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89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2C1462-4E04-E731-EA37-7FF73D634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89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AEDF73-D0A1-DD39-CF73-3CE193D00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90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86BA5F-7F79-B648-E39B-4273715F0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703024-3E97-F438-AF0C-690A4828D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6CC07F-5752-CBCC-A371-6E061842E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698B1C-2296-1ACA-C145-401700ED1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90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B5F192-E58F-4313-D52D-578BA6B61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8A7478-70D2-17C9-3053-8B71247F7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8235E2-73C9-4B9E-856A-4267A9CCC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225D3F-46DD-58CB-7E18-DF87F788F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90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147539-F96B-ADF8-F3A7-F1A1A86B7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8A6D12-D643-938D-4735-267D88162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50F4FB-7269-2429-3D4F-702CC2363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E82A8B-95EC-3B41-50B7-123CF0411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90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8DD863-2FC9-CC6E-4404-83B20C355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F7115A-B406-4F6F-5351-8A7ABEDDD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C8DD49-6C71-C0A6-6452-ED95F5881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0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836FB0-70C5-3B69-F39E-23A0167B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90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ABE46C-9B44-E919-9C5C-20567967D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4C0A8A-8C7C-DBFE-BF3D-FE87EADBF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3FB86B-D008-B917-65AC-06D38E7E8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6651D4-90A3-A1F5-30E1-0BE1D0CDA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90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E0A38E-FB87-FD09-89F1-AF54AE467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7DD37B-090C-7FFB-D58D-1EF2BE79D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EAAD87-520A-3277-0316-D4DC26DB3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DBC865-1340-DD86-24E3-34ABF6BE9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90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636B24-8BBD-2AA9-C30F-4E3276C39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C15C34-9EFB-5116-EE70-FDB5A5A08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22F4D6-141F-B3B9-9431-8E5C1F7A4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D97C2E-CFD5-2C24-0E70-9A40F7C9E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90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65F107-EA94-4116-D30B-1E6F68600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B42345-7CDF-4121-770C-48F34A735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6395DD-3884-6C8E-C7BD-67FA813B8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505791-FF9F-59F8-8101-4CA80F7A1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90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431638-CB20-25C9-73C6-D2467C151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EAE13E-66FF-2669-6D4B-D81F6A320B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86C9A4-19F0-64CD-EFCA-A4486F2E1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D76540-3884-FE2B-6EBA-5E03CF575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90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6B0863-DDF7-CCBF-F672-ACAA4277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FA23EF-666D-486B-D7BB-3B03D9883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A8C561-EAA3-BD60-B333-94086FEE8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0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5D5A7B-0AC8-F7B9-6527-ADAAF03C0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90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ED4FBE-BEE5-7366-0316-0682B00B9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C42EB1-C612-DEA0-DE33-10870D7F2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AAC071-FA55-20F6-154E-65083736F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FE3B0F-6659-BF5F-1241-037FBED24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90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C01BCB-38C9-D5A4-E9C8-6A2D6DB5D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5CDB53-0790-D63B-49EE-1CF86FBAC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287A0D-4279-A001-9225-FDD7E6668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E9E7B0-207B-8B64-1937-29F2CB2F6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90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6DEFB4-5C61-870B-A3B5-7E1A2ABA1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F3A818-5E6C-5673-7D2C-BF50AD6AD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94A996-D866-AAAE-E4A7-7DBBC1CEB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9D5E65-255B-CA73-ED9F-F02280171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90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33AD2A-A8DB-282B-AAEB-ECF1B8738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D3C818-63E6-DAE3-5633-488BCE59C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2FE89C-39E6-EF73-0CB3-EE238CC379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2DA779-1AF6-C250-4A41-2173227BD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90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4C871E-2032-DC7F-F886-75AB1EC72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CA6929-4C97-FB9F-521C-A9D5F9864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7C985E-97C5-DAE9-F99E-004560795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53217B-86FB-92CD-A797-868CA74CE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90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2B168E-EB92-0574-36BD-87F3D3B0A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34EF38-4C27-4AEE-DECE-9FF9A6F32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526F9B-848B-F363-80B0-845BF5003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0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4B019A-9D26-90D0-8067-5735B0CCB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0</xdr:rowOff>
    </xdr:to>
    <xdr:pic>
      <xdr:nvPicPr>
        <xdr:cNvPr id="26390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CBF982-A604-0941-3225-91A87AE92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5</xdr:col>
      <xdr:colOff>160020</xdr:colOff>
      <xdr:row>21</xdr:row>
      <xdr:rowOff>144780</xdr:rowOff>
    </xdr:from>
    <xdr:to>
      <xdr:col>5</xdr:col>
      <xdr:colOff>160020</xdr:colOff>
      <xdr:row>22</xdr:row>
      <xdr:rowOff>0</xdr:rowOff>
    </xdr:to>
    <xdr:pic>
      <xdr:nvPicPr>
        <xdr:cNvPr id="26390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ED6DA0-DE61-C63F-B20B-6D51E39ED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0</xdr:rowOff>
    </xdr:to>
    <xdr:pic>
      <xdr:nvPicPr>
        <xdr:cNvPr id="26390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7A0DDD-DA49-86CA-AD97-BEB5F1F27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0</xdr:rowOff>
    </xdr:to>
    <xdr:pic>
      <xdr:nvPicPr>
        <xdr:cNvPr id="26390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A51ED6-46C6-14BC-096F-D820DAE46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0</xdr:rowOff>
    </xdr:to>
    <xdr:pic>
      <xdr:nvPicPr>
        <xdr:cNvPr id="26390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CBD964-8970-D22B-F355-827C6999E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21</xdr:row>
      <xdr:rowOff>144780</xdr:rowOff>
    </xdr:from>
    <xdr:to>
      <xdr:col>9</xdr:col>
      <xdr:colOff>160020</xdr:colOff>
      <xdr:row>22</xdr:row>
      <xdr:rowOff>0</xdr:rowOff>
    </xdr:to>
    <xdr:pic>
      <xdr:nvPicPr>
        <xdr:cNvPr id="26390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07EBA5-F53F-C314-E4B8-F9479E8CB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0</xdr:rowOff>
    </xdr:to>
    <xdr:pic>
      <xdr:nvPicPr>
        <xdr:cNvPr id="26390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0F967E-0F7C-AFFA-F76D-EB086C43A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0</xdr:rowOff>
    </xdr:to>
    <xdr:pic>
      <xdr:nvPicPr>
        <xdr:cNvPr id="26390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4A66F7-6411-A98B-75C5-6B0C3B26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0</xdr:rowOff>
    </xdr:to>
    <xdr:pic>
      <xdr:nvPicPr>
        <xdr:cNvPr id="26390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9A9C15-5AA4-1D50-549F-AABFE4EFB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0</xdr:rowOff>
    </xdr:to>
    <xdr:pic>
      <xdr:nvPicPr>
        <xdr:cNvPr id="26390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B05872-B4CC-4662-3B03-FFC6E7F9E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0</xdr:rowOff>
    </xdr:to>
    <xdr:pic>
      <xdr:nvPicPr>
        <xdr:cNvPr id="26390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D4EED4-7841-FAAD-0C4C-04890FC5C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21</xdr:row>
      <xdr:rowOff>144780</xdr:rowOff>
    </xdr:from>
    <xdr:to>
      <xdr:col>7</xdr:col>
      <xdr:colOff>160020</xdr:colOff>
      <xdr:row>22</xdr:row>
      <xdr:rowOff>0</xdr:rowOff>
    </xdr:to>
    <xdr:pic>
      <xdr:nvPicPr>
        <xdr:cNvPr id="26390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CC300D-85FD-9A9D-B19F-AE2181616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343400"/>
          <a:ext cx="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1</xdr:col>
      <xdr:colOff>434340</xdr:colOff>
      <xdr:row>2</xdr:row>
      <xdr:rowOff>66675</xdr:rowOff>
    </xdr:from>
    <xdr:to>
      <xdr:col>1</xdr:col>
      <xdr:colOff>1891716</xdr:colOff>
      <xdr:row>4</xdr:row>
      <xdr:rowOff>238125</xdr:rowOff>
    </xdr:to>
    <xdr:sp macro="" textlink="">
      <xdr:nvSpPr>
        <xdr:cNvPr id="442" name="441 Rectángulo redondead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AF7ECA9-A343-613D-AA4E-E8B2CA2F8487}"/>
            </a:ext>
          </a:extLst>
        </xdr:cNvPr>
        <xdr:cNvSpPr/>
      </xdr:nvSpPr>
      <xdr:spPr>
        <a:xfrm>
          <a:off x="523875" y="66675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0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CACF8D-65BE-57A0-6A90-918231626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270C34-3F1E-C11C-1254-DCA93A9CD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A02CAB-85AE-4039-0B9D-833C37FD2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74B583-5F2F-C0F7-DFF3-54A93808F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0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80624F-EC67-7E1F-B0A8-3814839A0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C32BD5-CF33-1AD6-B203-D0F474AD8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EE6A77-603E-CD00-79AA-2FA63A17F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85300B-1442-492F-7E59-8A880C67D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0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791B2A-46B7-95E8-28E5-76C6A7C08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E31E66-9558-5B50-618D-5A0CD2778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44A2B3-5575-6277-BF2D-016513408D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3321D8-AFBF-12B1-CCE2-155DF4335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0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A413D1-F826-3849-F658-5398B778A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F1D267-8BDF-191F-B17D-9FF1FA6FE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33B395-EA5F-7358-574C-E2C4D166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2744AE-E7CC-D8CB-834C-78286EDA8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0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57ECC6-6466-6A39-E27B-0FAF7A9C6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948776-59B1-F470-90DA-F9198600D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DB9F4A-7E75-A643-9051-12C8CC6DD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3A1B4C-BD80-63BB-4401-A84511E8D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0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D78912-0B0B-08A3-0D17-3B98BBBF8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2DE7E7-9A83-0D98-12E2-F910A619F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0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696126-8748-8CFA-1800-142035EA7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B71D6A-3622-05A5-C7EA-9E601A538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1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84363C-DBAE-6CFA-BAB2-4B7A2966E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2F94C3-CCB5-634F-71F1-BE0CE0EAE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AEF25A-E883-A907-417B-803F5C1A0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D2A1C2-0C20-2A28-A40A-51B10B541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1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03386A-6427-2F91-18EA-279D7B302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9573B8-3711-C823-D93C-D0E75113F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AF68A5-8AEE-7F1E-2762-7F29ECC37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A61E21-905A-9019-4498-FB4CDE2CA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1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BADCBC-4E99-7335-3E60-7AE619C33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0FC9D4-7705-C948-6B2F-D63C7F3F7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E48CD9-9776-09F8-43C0-7A406B6F7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E8E3BE-1191-852B-88FA-282167C39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1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7E6535-F95C-82DB-17AF-5E8BFF1B2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21101A-40CF-1A8C-80FA-8A65DA2A3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C2776E-838F-9655-FDD1-0A0814B27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1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08613F-0F9F-8462-EC68-6D029F294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655D68-3199-E640-30AF-A1FEEB5C9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315F2A-A9B0-5D4A-1DD5-754598A88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149E82-BC95-A491-577D-673B48389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038D34-57A2-9416-FA14-FBCB93DE4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9ED398-4378-8ABA-F822-576038F8F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A4FDA9-A344-F6D5-A85C-04CEE4316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E1809B-90F0-2BA6-E3B8-E4CDF6E8A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BC00C9-F38D-84C4-25DE-4F380DE68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B02FC7-4E7D-1962-C573-520DDA896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FCD535-3212-43AF-1488-B879576EE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DC705D-4E11-5F47-AD7E-B265DAC95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386B91-CAD7-083A-8464-36425E713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63B314-2083-99C1-B498-AB2DDFDB8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78D717-3594-21E9-2A04-BEBE17BD7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2BA3B1-0B3D-B570-EDAA-7051BD2B0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7BCFDA-E1B6-123A-D423-27FED3F4A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777E3D-7040-754E-9D10-A229FC9E8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28FC9F-C5B0-F359-2F64-3E907B9A6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7B06F4-06B9-DC34-1247-EA048014E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FBF029-00DE-7553-71BB-5AB2F3193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A4B9DD-BCBF-702B-6DD4-CD69A47B0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38AB0E-0FF3-8648-6674-BEC15687A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147D6C-2393-2901-7B62-12610039A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459305-A671-5359-9A65-501F66B89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B06149-3254-75E0-1D1B-B41E32DD6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019027-140E-2F07-8BC5-FB6789497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5CA112-7AA1-C63E-2B8B-578531903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12F7F0-5166-0079-66C7-F516664C2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87F32D-561A-1AD8-66B5-CE3B6986C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B44BCF-15D8-9D17-A598-21E8B9D85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440CA6-DB17-4103-43B5-D49591CCF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7C35E3-CECB-550C-4DC7-EE0D758C4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C86801-07A2-5E28-78B8-AC10B02BF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13FE2A-1313-EA42-916A-7731C1506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456E4A0-1154-7CB8-209C-0A105AC91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ABDE03-3D22-BD58-E127-10D353C2F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1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F191F9-35FB-A8E0-32D3-0001DCEC6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6A4FBC-F082-4A8F-503E-E875295A6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2E936D-CE77-2CD7-F0E0-8D9BE47C6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1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8F37BA-9FE6-A41D-3EC5-6B4076797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CEA89F-6106-CE3F-11AD-08A747C87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7D353A-ADAB-E0BF-6E5B-E5AE1357D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ADA01D-317F-F1DA-CFCB-4A3B80B2F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62272C-F66F-94C5-EE75-174D8A2BD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4AC98D-AE9E-F56D-C4EF-6194AF6CE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83D9EB-1FF0-763A-44FA-3F0F98CC9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EB008B-5258-C672-2A46-EE2CD733E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8D5894-D75A-C20E-0162-6CA7C203D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B65FDE-939B-599C-3E1A-0668C3ED3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7B092A-A825-2F1C-9F32-332820621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C1191B-2E57-7A88-E1B5-805E1CB6C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39F2CE-316F-B237-FE14-9829B809C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8A6DFF-0BEE-98EE-75BA-6B2820D5F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B0CB9A-B51C-3BB0-FC86-CD446A79B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B09E2A-CADF-7384-8191-3CE3D7131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488EC2-986C-2D31-6967-1A264015A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DBF7B1-9092-6AC8-F005-B41B31B38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38B263-ACF1-1C8B-3CEA-998942735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EF49E5-34F6-0A6E-AF89-E951021D2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F6321D-6F3F-A014-20AF-DD1F0737C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A0966D-67B1-0941-20BD-E696E90CC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AECE9F-5D0B-2C00-2EB8-1C6EE4C34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61DDA7-C491-3C44-68B1-AA9C8EDE6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8A9EBC-E3F0-6B4D-2D50-AED75254D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5B17DF-50B0-F93D-6256-4477E9771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C02569-C409-DDF7-CC4E-6E8BDC441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2D7897-3062-FBB2-1E48-A87166C56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53CEAE-213E-7B1E-B60B-62724316E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AA0B38-1213-0B71-8C56-2CAFD742D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F09DA8-54A3-6CC8-8701-302FD141C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389D61-795C-1266-2954-87BC3F247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5A540D-869E-4576-6026-66EE34B71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A7D866-DC1C-A206-952D-AE0D80274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BFCC0F-9DA2-EA9D-2AE6-85FA4C369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BEF64A-6842-9FC1-3D97-A97A44189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ED2DA7-7562-38EE-E4E6-E4E399091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1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C6AC51-FAA7-6E6F-1617-AA078A182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87BDF69-DD9C-277E-BF68-5F0BC0D5F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E38A4E-2F1B-6113-AEF2-536C05C55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1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541A93-F206-C071-14DB-2CD98A20C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1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F4039B-D1B6-9E24-321B-F2350853E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1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007CAD-512A-0E7F-DBAD-D90559A0B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1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37A82B-1AE6-B63C-5E68-052D819D4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09C243-44A7-447D-A31A-CBE32CB46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1B8A86-7EDE-3286-E23D-199BEF524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D4A3E8-F3B8-7AF9-D6B2-871ED466E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453A93-56F3-473A-773D-B5F4024B6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E00C08-921C-C56D-D185-E6D7035F9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B471DF-4213-2170-53E5-67DAEAA53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26F270-F838-FB4D-4F08-84BA79DAE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2E84D5-4ED6-A42B-E9C1-9EBD2EFC9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925F5A-B93D-8376-4A35-47AB6DEE8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B2D31D-4C35-78BB-7226-D3724EB73D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DB239F-A679-6198-AAC0-8CC19E800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A02DE9-B345-06E0-2DD3-7C6A0B57D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AEF349-D166-BF0F-FC2B-5DD0A9901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94F1FCA-3C49-3403-1602-9595E25C5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C52118-7CBA-10CC-436B-EB8B642AB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1A7A56-DEB2-8757-F80D-C30FFA660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0FB0AA-2C2B-B096-8BF7-D1585A071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8627FB-8014-6967-5C42-18B5BBA69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2C1EA2-2D12-9026-9A2E-473A9E804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B55DAE-4BD8-6504-94D0-643CF9267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AA87BD-A985-C62F-00A6-829FB1C53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2D4E42-F1C6-47A6-3B43-BCCCAC134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368EC4-2333-ACD2-9820-159FA60B0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64C4ED-AD53-39CA-FFA6-FACE1424A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529E6A-B549-72D1-0727-5DBE876B7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3FB8F0-CEA2-95B4-C963-1822B6D02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C467DA-4510-428E-C9BE-D821CD03F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5101C6-1DB3-2345-9777-ED386523B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6DF53F-B1A3-ACD1-1BA8-776462042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0FFCFB-802A-AFD1-B396-668D1E098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2EE889-D227-CF30-D058-943CB458C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8C0BEC-72EF-4EB1-39D8-C90795D9B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09B25D-F3E3-99DA-182C-5DADE2653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2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A0FFB4-3126-8881-43A7-DB64408CE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C168E9-BBE7-A54F-8E02-C58A52B0E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84277C-A26C-746A-E17F-CD864C195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2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4920E8-99A4-34CC-1B0B-D1ACEA01EE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1AFF4D-0978-ED59-C439-E90306416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27D318-708E-E559-9812-4735DDE17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43F630-681B-952A-8B44-ABE281C77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4830F0-9B71-C8A5-FF8C-EDF6C8F52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922F18-5901-22A9-42C1-E46FAD002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26BBD7-99F4-9273-DC3D-80593F926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7B9BFB-8342-78BD-B143-1CB44AC07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8B44FF-299C-8D5C-79F9-8AA39D3D2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79A6CD-F0A2-0F7A-5286-27FDF3DDA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8593D8-F93A-28B1-8B7B-0EDC2E092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0BC30D-4EE6-454A-4810-9652B49AA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F31851-F6CB-5D86-7BBD-5996DE0BF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9DD6A5-004C-38FB-B86B-BDED46180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B8A04E-B30B-2CA3-E1DA-F850C4418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8990ED-C3EB-DEE7-857A-80962783B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7CA782-AF3B-18D9-BAEE-EDFE0D73A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99AB01-160A-695E-3754-B81DDC987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41FFD2-FE24-4996-1B04-87CCFCCAF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052652-20E3-FBF6-36D6-DAF988B46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F6782F-CA10-2CF9-3138-65B2E2571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094981-7147-FB64-9102-D3F3CA171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47B046-857D-FF47-B151-1BFC341A1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0443BF-A5A2-BA1B-2F1E-699E11887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B77BA5-C5C8-23E4-1CFD-D73B49D7A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F1ACBB-9879-44E6-C086-787E80DBF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015D18-4FB4-9240-79C0-DFC330FFAD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6CEEB8-3689-E1EA-724E-CBF84A124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9DAD97-8867-E41D-2599-316241C40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186DFC0-50ED-6D49-CF41-67A80A9021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4A9F75-DF72-B7D2-ADAF-2B7BD718A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4D1C08-44B5-9856-DB9F-D5C8A3574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181459A-F6E8-565B-3708-328B117A8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CC026F-789F-AA84-F517-1A8BD02E6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79B0B5E-3A55-BD72-6295-6F12905D6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20125AF-0F3E-533F-BF29-FD42133D2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9A18D3-0F17-2115-1F38-E625AFED9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2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B4B973-A3F6-8748-44EC-918309CEE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EC1757-1DEC-2458-0C57-31FE24BF1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44E7A7-1A0C-7E76-FE61-D5617BDC3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2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9DA523-487A-A1B4-F52F-6529CAD48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2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1C07DE-7F90-8402-E3B4-9EFCC3AA2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7ABA81-DF51-EA6B-779D-89F34B87B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39A282-C30E-572C-AFCF-8C0719688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C687CA-5F7F-EA9F-20EC-EB9A5E359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2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035B85-23CA-AAEC-17FC-6928D981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996747-551D-613F-1AB3-ED34F2914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F8BB2B-D9EF-A163-7342-C6DC7CB60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DEC8AE-785B-9F5B-52E5-3D825498F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2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A84488-F698-C350-D0BB-F11B68E7D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A1D8F9-A0F8-332C-43ED-E6F69C450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EAAE67-5FAA-BFCA-B770-B279A28E9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22F86E-8495-C422-7B9A-E125B4730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2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A6104B-7DA6-1C3B-0DEF-52E992A3C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2CB35E-4F14-EEDA-8B5E-7E3CCA396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695386-16C8-1032-5749-7D2B2ABD3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50E377-82AA-F701-519D-B66F18AC9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2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02E5EC-6CA3-CAAB-A1AE-799728471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6CE9D8-6C1A-21B7-6FEC-672E39F12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3DB5D0-8B94-1D02-378E-EC56FC6AF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3500C0-8633-5642-BEEE-B9BAE3366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2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7C4989-848F-EAB7-FFFA-DAD2FCDD2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558FCD-F398-E0EA-6134-4850088DC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2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FCBCB9-2A14-04E8-7A64-6DCA282BF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538CB6-3568-6596-15B1-BEF931B3A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3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605AEB-1712-9353-3D6B-C790E4B9B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8B2D10-7357-A645-9683-97B95989E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9D8BAAE-5C3D-B857-88CD-3882A00EB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6F893F-3CB5-E93A-BBBC-1C7676ED9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3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D2CACF-1617-91C4-4773-584A26FC9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DA087A-E46B-08D2-2641-15842992E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6B2E45-AFB2-F097-818B-C4190F351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2A09C9-ACCD-635A-7D42-BE60DB3FC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3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F4FE60-EA6F-1365-B901-C2758F7FF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602BA9-544F-04ED-8DE7-A5D750065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7EA8F8-B7A8-E97B-9829-89E3E516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AF64F9-D52B-AB36-2D5C-1EB3F8EAF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3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712C23-C9E5-A95C-74D1-1DF6B8C28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7F3A9C-7635-4B99-A379-D780F99F4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D387C4-C766-308C-9FD2-7C66F0D5B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3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11AA63-D334-8147-1E6C-C7BDD3A4A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570630-84C6-2A10-799B-D96D34A39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66899F-01EC-9EE3-AA23-A49FC2984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0D016D-EF0C-49BD-DFE2-2F1599549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D030917-88BB-4147-F5CB-5D1877AF3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D0BAB7-96D2-9D93-F1F2-15EC39AC0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E76CAE-1371-F69E-E708-698D4C7AB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6E1D99-41F8-4908-8DDC-52811E8CA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3110A1A-D8C1-20B4-F0B9-ED7411FE5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54F3B87-2884-FFE2-520B-F0F20F7BA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8107B6-DA7A-FF99-5B1A-3AEA626A7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E7E0F4-4054-64BE-43E2-D4A35DB80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203110-0A4D-8666-C84A-333514CF0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FA66AA-8C21-0647-05EC-0E2276672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F27C40-A214-D794-7AC2-CFC140E51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44079B-19F8-4CC1-9F99-65400F8B1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FF7D1F-77D7-CCEF-800D-DEC179F27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2D1E88D-60BE-612C-AB5C-4DA23706A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34A6F1-36FE-ACDF-3373-E745BD92C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771B87-C360-65A6-C400-E54A040F9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D2AB64-26D1-9CC5-99B6-D582155C8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BF00D4-44D0-1324-AC8C-F1321CBA1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CF714B-B014-F3E4-CF0D-665D7FF59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4D8787-FB72-508E-2778-009F8BBDE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D5A914-88FD-73AD-3DF9-955E3FE01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CE8E58-954A-A4D7-49BD-88F8707FF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9DA719-9364-7687-56B5-16D0FF597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B0A644-8C6F-363C-E753-369C72E1C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519380-ADD6-C2A8-A763-5874A2ECB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4A5D5C9-ABB6-59DE-764F-E4ADDECFA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36CF28E-0287-2A4B-27D2-27B4A7A2F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BB7A11-9A12-1328-201F-768E619AA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611843-892C-4BE3-6A03-F87D6DC25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6B09D1-5F38-0B56-441F-7A677BB17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448B4C3-B52D-5583-FCD0-B555638AF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B4CEEE-F4E8-0E38-EB62-3790B021D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15B22A-8D1A-A083-F129-1347634A5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3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3EFFE3F-CDF2-BF8C-5C5B-263218177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63AD0D-0C21-BB9F-0BA4-36FBED5E5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D19D46-D848-EA6C-C7ED-DB26873AC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3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79EFFC-5BB7-018C-4939-F0E566519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93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2C477F-0036-B5A4-8D09-16F664C53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93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C60DAD-3A05-A5A1-15D8-B81A64552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93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F09408-476B-2634-FD09-38BB8D74D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93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1945C2-24FC-AFE2-6EE1-004D1103C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9</xdr:row>
      <xdr:rowOff>152400</xdr:rowOff>
    </xdr:from>
    <xdr:to>
      <xdr:col>7</xdr:col>
      <xdr:colOff>160020</xdr:colOff>
      <xdr:row>10</xdr:row>
      <xdr:rowOff>144780</xdr:rowOff>
    </xdr:to>
    <xdr:pic>
      <xdr:nvPicPr>
        <xdr:cNvPr id="26393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0F1509-E22D-CBE8-FC1A-468BD0AA3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93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839C7B-E61A-B74E-502E-C3BC8D757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93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8B3734-174A-2C14-37DB-96E80E573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10</xdr:row>
      <xdr:rowOff>152400</xdr:rowOff>
    </xdr:from>
    <xdr:to>
      <xdr:col>7</xdr:col>
      <xdr:colOff>160020</xdr:colOff>
      <xdr:row>11</xdr:row>
      <xdr:rowOff>137160</xdr:rowOff>
    </xdr:to>
    <xdr:pic>
      <xdr:nvPicPr>
        <xdr:cNvPr id="26393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DBFFE1-D4BF-A5AC-EF86-3F0CE22BC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393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6DD326-2954-1C6B-89AA-89B21EADB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93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51386B-A071-6C62-32A8-7DD2485E3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93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B18610-025D-73FA-1339-39E96440D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93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E403CC-493D-A815-8035-BE251534C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11</xdr:row>
      <xdr:rowOff>144780</xdr:rowOff>
    </xdr:from>
    <xdr:to>
      <xdr:col>7</xdr:col>
      <xdr:colOff>160020</xdr:colOff>
      <xdr:row>12</xdr:row>
      <xdr:rowOff>144780</xdr:rowOff>
    </xdr:to>
    <xdr:pic>
      <xdr:nvPicPr>
        <xdr:cNvPr id="26393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B555A5-C76D-3C93-F210-810695B2D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93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63F083-0BC4-E9C8-2A99-AFA010C8F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93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900530-217F-8933-F2E3-BC89D517D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12</xdr:row>
      <xdr:rowOff>152400</xdr:rowOff>
    </xdr:from>
    <xdr:to>
      <xdr:col>7</xdr:col>
      <xdr:colOff>160020</xdr:colOff>
      <xdr:row>13</xdr:row>
      <xdr:rowOff>137160</xdr:rowOff>
    </xdr:to>
    <xdr:pic>
      <xdr:nvPicPr>
        <xdr:cNvPr id="26393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771D01-8143-4669-0A30-9A27E2FDA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93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D0217E-BE1F-ED50-8EFB-E9BDA829C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93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D9F1BC-6AF7-64BE-9512-18F220785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93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4CC3D2-BF99-C560-F0CE-B787A251F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93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057D9C-9908-7505-193A-40AF45A08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13</xdr:row>
      <xdr:rowOff>152400</xdr:rowOff>
    </xdr:from>
    <xdr:to>
      <xdr:col>7</xdr:col>
      <xdr:colOff>160020</xdr:colOff>
      <xdr:row>14</xdr:row>
      <xdr:rowOff>137160</xdr:rowOff>
    </xdr:to>
    <xdr:pic>
      <xdr:nvPicPr>
        <xdr:cNvPr id="26393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A02D2C-F7DC-3EFB-F5D0-9D91DB1C5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93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CC24A3-3873-615C-9F7D-1B2971B6C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93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0D4D61-8153-54CD-ABAE-E1D89BAEC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14</xdr:row>
      <xdr:rowOff>152400</xdr:rowOff>
    </xdr:from>
    <xdr:to>
      <xdr:col>7</xdr:col>
      <xdr:colOff>160020</xdr:colOff>
      <xdr:row>15</xdr:row>
      <xdr:rowOff>144780</xdr:rowOff>
    </xdr:to>
    <xdr:pic>
      <xdr:nvPicPr>
        <xdr:cNvPr id="26393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E2C5ED-1081-653C-772B-0E2E0BE39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93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1DEB5E-364A-1A65-0A9B-A9489C834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3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E4A2FC0-E106-F700-68E4-AF77F6E1F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3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390D69-0357-851A-F90E-EE23CC53E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3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429D00-72B3-AE2B-F0B3-528430139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15</xdr:row>
      <xdr:rowOff>152400</xdr:rowOff>
    </xdr:from>
    <xdr:to>
      <xdr:col>7</xdr:col>
      <xdr:colOff>160020</xdr:colOff>
      <xdr:row>16</xdr:row>
      <xdr:rowOff>144780</xdr:rowOff>
    </xdr:to>
    <xdr:pic>
      <xdr:nvPicPr>
        <xdr:cNvPr id="26393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26D665-DAA3-075A-EE0C-B390F0DBF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3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D5236F-657E-66BA-7856-14E7ACDB8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3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3C87E4-C533-B289-E357-45E1177E5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16</xdr:row>
      <xdr:rowOff>152400</xdr:rowOff>
    </xdr:from>
    <xdr:to>
      <xdr:col>7</xdr:col>
      <xdr:colOff>160020</xdr:colOff>
      <xdr:row>17</xdr:row>
      <xdr:rowOff>144780</xdr:rowOff>
    </xdr:to>
    <xdr:pic>
      <xdr:nvPicPr>
        <xdr:cNvPr id="26393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E48022-34D3-E734-B617-E7B2DA8B6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93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4E3C03-1102-28A6-E8DA-956AB35D5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3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A2EABF-D09B-0E0F-32F4-8DE81C256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3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CD4764-79BB-D278-1AC6-30F02FD51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3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FD1441A-3938-AA50-7AB8-BCE462F74D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17</xdr:row>
      <xdr:rowOff>152400</xdr:rowOff>
    </xdr:from>
    <xdr:to>
      <xdr:col>7</xdr:col>
      <xdr:colOff>160020</xdr:colOff>
      <xdr:row>18</xdr:row>
      <xdr:rowOff>144780</xdr:rowOff>
    </xdr:to>
    <xdr:pic>
      <xdr:nvPicPr>
        <xdr:cNvPr id="26393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F59021-4535-3E16-2B74-B4E4B33D7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3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FCD06BA-33AF-C6E4-C9D7-021227F6B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3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11CD35-9D35-E9A1-BD35-703691343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18</xdr:row>
      <xdr:rowOff>152400</xdr:rowOff>
    </xdr:from>
    <xdr:to>
      <xdr:col>7</xdr:col>
      <xdr:colOff>160020</xdr:colOff>
      <xdr:row>19</xdr:row>
      <xdr:rowOff>144780</xdr:rowOff>
    </xdr:to>
    <xdr:pic>
      <xdr:nvPicPr>
        <xdr:cNvPr id="26393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C9E199-E212-12B3-31F4-9C8F00862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93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D27A3E-FA1D-7CA4-B93C-33BFA0C99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3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86E6A2-05FA-5CC8-7BE5-506AB5268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3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CAE5BD9-2AF1-353D-0569-FD22908FD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4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4D91FF-7343-F406-2A11-7DEDE6921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19</xdr:row>
      <xdr:rowOff>152400</xdr:rowOff>
    </xdr:from>
    <xdr:to>
      <xdr:col>7</xdr:col>
      <xdr:colOff>160020</xdr:colOff>
      <xdr:row>20</xdr:row>
      <xdr:rowOff>137160</xdr:rowOff>
    </xdr:to>
    <xdr:pic>
      <xdr:nvPicPr>
        <xdr:cNvPr id="26394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C913B7-BDA5-4159-4B68-194391CD0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4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72C71A-6BC0-688D-9AD2-9239570A9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4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6F2A97-DB20-1D4B-86FA-20B7A1167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7</xdr:col>
      <xdr:colOff>160020</xdr:colOff>
      <xdr:row>20</xdr:row>
      <xdr:rowOff>152400</xdr:rowOff>
    </xdr:from>
    <xdr:to>
      <xdr:col>7</xdr:col>
      <xdr:colOff>160020</xdr:colOff>
      <xdr:row>21</xdr:row>
      <xdr:rowOff>137160</xdr:rowOff>
    </xdr:to>
    <xdr:pic>
      <xdr:nvPicPr>
        <xdr:cNvPr id="26394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2A2142-4C1F-4348-E1E7-C266B7878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872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E873A9F-60B3-EDF5-2CC2-2F3056A3F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B1F379-B308-80D5-651F-B4F7A43FC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F8376D-7343-5763-8200-009E1E4D9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C92B523-702A-FF62-06D2-32C1371FA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D11AD7-0A27-B1D5-A0DE-48879A25D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02EFAD-D87A-8D35-C261-02422128D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F09F90-061F-98AB-6C69-69D13BC67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B03CBE-75E3-B620-C100-BC6D1FA03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C9F18E-DF84-5191-6DF8-25CA06C71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54AFB6-F1B3-5AF7-62A3-F896F74E7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5F54E4-F8AA-6276-C9C1-859E8F4D3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B1B047-DA39-3D75-8478-C4D1341E8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0905B8-C392-E4D7-9F66-0D73146C4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81F1BC-CDAF-63F0-2987-9F7305605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2DC7B6C-9839-9F25-BE2E-C34E96F56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7D31FD-5090-62D3-8D6B-09955AECE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602FA6B-D6B8-6ACA-8C2E-1E31A96C4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81AEFB-A244-D021-D1DE-0373E48B1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420809-D38F-3A78-B46F-CC3B153E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8B66F6-7A2C-76EA-A94B-1ADAD5590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1E074E-7E54-CF5A-91D2-DA9E0B3B0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6B50700-BDD3-754F-81C6-0951B57C8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A7C5E4-1B85-99DE-EB55-28E8F753F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2BE0DE-96A3-E00B-1898-3D53BC221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34BE5C-7324-CCFA-9810-865DF17EC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9E2D52-147A-E873-FA2D-BF95E8E75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BD091E-F89D-FA8D-5492-F6346BD0A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466AD78-C771-9324-4F8E-408E20769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9B72F8-7B36-86AE-CF82-B7A4A42B2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C0BFCC-5BCC-F68A-1428-0FC2CF005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8ECE80-CC0D-9BA5-3488-7DF10FD51B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7014E6-6EE7-8F89-EA77-8F037BCA2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DBCE0A-0AFC-46C8-397C-D1DC7A10F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92AA93-7E8D-696D-B11F-9D965E310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FD82E6-E115-FEE0-B456-4FD268BDC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15C378-C6B8-DECC-C61F-F69973910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E2B4AC-DA58-91B9-D5DC-63374CB3D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CA7A790-A58A-ED77-5BA7-B700288B6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104F4A-94FC-8F72-804E-E8C4D10DC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3A2B18A-6E75-6EBF-D2F5-BDFE600CA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8EBC7C-90C7-BD07-9D42-AE91491A8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E1EC9A-5389-F827-C671-C7C1B3C6B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09BA777-393C-6FBB-2374-C89ACCED6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31964F-D666-ADC3-D5C2-7E1162B32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4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6B6E66-D16D-2515-21E9-4F1CFB215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F0E4611-9464-F940-A011-D70A81FA2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32229E-D87D-DB35-9777-62FBB4EA6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4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E62D0A-E07F-0D51-E536-8F2568763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F193EF-5E40-08B8-2843-01AD05828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DC3952-1928-A0A3-6C9F-455C7233D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115FE5-2459-906B-5562-CEA43C812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522D07-4C54-B5E7-DDE1-4A50C302C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08C202-257B-72C3-2138-67B2CCC7C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F252BE-D277-D548-39B6-ECCEDC57A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CC8F74-5567-A63F-9EAA-16D554C5D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2AD690-9206-382F-3030-B75BA7BB1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14F319-F76C-3ED9-5D22-4C35BB818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276BBF-DC67-3F79-A40A-845ECFC93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2FC6D7-276C-FBE7-91E0-49E97A408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B247416-08A7-264B-6815-75618DB19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8D6E84-3C6C-877C-57F8-6E1B3CC1A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156188-FFBF-9203-7D22-3A8E19EA7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6ABE49-B5E6-C4E6-33E8-435C86A9A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5DD3BA-C800-A084-FC22-2349F57FD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C8497C-4413-26A7-ABEE-AA0CE4076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27A7DA-5C14-140D-F47F-5945516D6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63BC92-93C4-C48C-42E8-FEDF15706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CBBD16-0C3A-E1BD-599A-864D9EA09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1B2832-487F-88C9-6116-30AB427A8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9CD7D4-06AE-5D55-FCDD-D4C596EFF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C58448-C5F9-B81F-E607-3081A97DF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CA4B19-A5A5-613A-A9F2-7559A290E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4CAA96-3E01-750A-FCFF-901ED4BFC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E89A8F-03E6-185F-EB4B-86F9ECED9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6B3F42-F2DF-623F-8BBE-8C13D95CC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FED6C3-750D-3DF4-385B-74C4B1E10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6909B61-8869-5CB1-E7E5-EEE461F50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53EF5B-2150-6592-82CF-18CA6ED5A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C89CC4-9C94-9582-753D-AE051426D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9E59E8-6B62-5C34-3C87-297F12295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15B682-C009-A3E5-D1C1-0ED6A13CF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070C35-0157-ED34-AB3A-183576848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155B18-99FA-9783-59E2-8C1B2BB9D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7DEBE0-714F-228E-3A4D-45A799426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639DB4-164C-653C-0219-DF3CD4FEC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D873CD-965C-3286-621F-BD56A5181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4F38918-D89A-F39A-36A1-C565FD2DD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8451A6-DAF1-8842-ADAF-AF3A6B725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7E81BC0-7DBE-9D37-EE90-4B4FDD993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F70861-2B45-3FDA-BBDF-CE64CDE64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47B863-2A4E-2A47-B18E-F84EF5511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015FCB-7CFD-758C-95A4-C23732518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4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29AE28-6BD3-BF3A-2DB7-FA1BE91E5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62E3253-655E-30C3-5569-7C9126556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4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5843C8-38EA-F599-C1BA-3756D6612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5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8D20E7-F88B-32E1-FFE5-D6FFAF1FD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0225B6-8874-B393-E95C-A0712DEE2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29985C-581E-08C3-A6EB-AA04967F3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427EF4-6BCB-CD09-8B11-67E52D124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E71281-F60A-54F4-3264-770C5FF01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F0DB988-B485-CD0D-5D2E-104742068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81CF46-BD2A-EEFB-E831-709722021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DABD77-9843-2035-AC23-5089228AD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7712A8-AB6D-9AE0-B27B-28E1B372B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30ED53-53EE-6809-BF1D-F3EE614DE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17CB4C-46C4-1C37-B106-1BA2C8477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4399A2-DD1F-7738-76C0-71EE87597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EB1136-1900-260B-EC8E-F3C41A6EB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6CB090-FED9-A31B-31A7-25983F572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EA09A0-18F7-CA59-F52B-AC45ECE15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2FEC364-A09B-0BFD-6219-1CF3ECE69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FAA8A6B-FFA6-3E23-1674-EE27F513D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B3E7BB-047B-F7C1-188C-9E4CD3A4D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2688B1-C33A-F773-E387-D10B56F8A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2C87D4-368E-2306-F219-A38CBED83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A28ED5-C907-E2DD-70D8-5136E20F4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215625-4289-297F-BBDF-1DEE609CC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984A39-ACF6-7129-C742-9D0A9AE97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088EFB-7577-02CC-6A72-280CC8B12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9138EB0-09AE-4835-7741-246F2CEDC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5211AD-B6E3-ACD9-D8BF-EAD9DF814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5C066A-0D1C-3FA9-0AD9-4278B38FB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10F0F5-265A-ECF5-C091-DD82217FB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A01C58-1790-BC8C-1FEA-5135A2910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EBB896-2561-F206-5080-A94857DF0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8379449-A829-E3DE-46ED-42A6B79B4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486B44-D985-B481-5116-EB2EF43F6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532EBD-E05F-3138-60D4-16F3147F1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2D2F15-4E57-D516-4F61-D37C4D61A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0964CA-24A3-F656-DBB9-68BA8504B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A28F01-AE53-7E83-F0E0-3D639BA3D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5B676B0-AAF9-C7FA-72FA-C6D51ADFA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99B3099-0B10-6241-262A-3283FAF0D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C4DE7C-73AC-780F-1FD4-076D0265A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53D2A7-42E3-E8A4-E205-4E001C922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B9198F-DB23-5BF0-F42D-CC87BA160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8D40D1-88C4-1FBC-1D19-4DDF65B157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AA0A1F-C203-E629-5A47-535431946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E9191E2-6DFC-CE14-85C9-4A46A7981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E9E4FF-A924-6299-0E30-F5FFA7F06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5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7CE43A-21F3-B083-57EA-D8221F878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20CA40-F7AC-EC14-2D69-B73B0A2E4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DDCA81-A2B2-7144-8E3E-F696E5B9F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5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952B61C-1B3A-3DB4-66E6-EBB538E09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4922DF-0870-98DE-202F-327FCD580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7969EB-3F23-6C6F-918C-D68888E69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AD82D6-49F3-3C4D-C4C3-145F1C2DB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77BFA1-4C19-D294-4EF9-204644FE4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3CCD791-C195-8B2B-35B3-098C6C60E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A1D161-0F5B-48C9-D619-CC053E6CC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37F394D-8990-7D48-E0FC-4A085C7EA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D3DCE6-CAA9-CD96-DEE4-7EAA59B66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A0FD62-D4AC-1320-3B05-E2994A712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AABE3D-019D-9B22-E9DA-01F8A05E8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F9ACAB-119E-9009-D58D-C9B1E4AD6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3669B8-42D3-04AD-6BE0-87410CF80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17DB610-B943-2129-694E-4FCFCD1B0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36E0BF-C396-5747-E43B-19DD38254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A61CA8-25A0-46EF-BD3C-E77048959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0C2F14-0105-60A4-71BD-356FCB5D8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FABE9C-EB3F-256D-EAAD-00EFF6526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0DE7F5-0A2F-C13B-79E3-41D78D69F0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4F6785-5EBA-4466-D282-895D73950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BEE2230-2E44-DA2E-416C-DF344A566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01C1143-C190-36B0-F252-FE55A308D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DDBE25-87B9-75AB-0621-D65F6C6FA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B5E983-421C-244C-9048-7CC6190DF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7693F2-4290-C3ED-8F9C-B294BE67A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E30775D-B5A1-4983-60D2-92D317F6F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98AF30-A1B8-E25C-D2B0-B3C7C2454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96ACBDB-DC3C-91A0-CFAE-70D37B8FF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240B260-AE4A-1056-7A2E-38090264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4E6704-E90D-B855-FEB5-083203B51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476A9B-9E78-5B0A-612E-1E956F818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60D00E-C22D-56DD-83F7-DFE8B64B1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B0EF8A-37FC-5A50-B015-379209EB4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B127B3-97E7-B396-179E-28D8500B8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BBA7AE-6B8E-483D-9BB4-F75418B77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1F0E67-CAE9-B966-1F87-6E5A0C859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808737-9BBD-1F43-7180-8DA673195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B9B41C-599E-8884-B402-44E750CF3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6E5BB8-D4BB-595C-827F-668E2B309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1EAF76F-B69D-AACD-D034-17DB5B63B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9361DE-9D2C-1132-63D6-66B4F7DB8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5D5DDB-743A-D9A2-1D71-67790D10B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50E724-3201-A5ED-EEBD-29353C9ED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4DEFC87-ADDA-7624-ABC5-30FCBB1B5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166A24-0A7E-AA94-1CBE-7B25068BE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5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4A2A51-63B0-12E2-3D71-8E119970B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1FA2BD-1EBA-51EF-3A96-0C3160829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90D247-6023-DB14-EEDF-52F6C3C93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5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0F6D56-D421-49E0-805A-49ECF65A5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5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C90F6D-8FEB-8CD4-0352-743590331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5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2373C73-3343-84D4-32EE-D3FA6FD56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5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440E34-A6E0-682D-489B-4E04E5D52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22D1A5-A05F-5954-AF2F-C0328B20D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007636-5C2D-7140-DD0A-3C74D2B60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08AAFA5-F1C8-D686-CEAF-790693F9A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446E8F7-A000-3793-F27C-436C1EB77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E776C8-53BB-00A4-BB10-0F662B620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BDB682-D760-CBB4-DF98-6B08712C9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1D519C-1D09-B034-BE92-91A873F1E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6A0F9A-2E5A-8BAF-5D77-55FE10BD3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02F0B1D-97F6-3474-4E4A-BE26FA088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FDBE5C-ACF7-E851-27B5-4AFAAAB8C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E292C1-3CA1-DC3A-F7CB-CB39D8BC3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08BAFD-2480-2C39-1378-70B6C95C0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8C4A19-DC42-35F1-35AE-9D3AD19D1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654C0E-123A-2A99-44CB-7A5DF4244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13E8C03-5B59-1015-6103-E5A62978D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89CB5D6-2E9F-4FB3-B77A-E9EB5A743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C1B17A-496E-3EA8-4279-716FE1349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091A762-7A0B-E8D1-783D-4CD85DC6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FC2C0B-0C4F-CC75-696F-62B3B14A0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3E6F29-2C4F-53CF-4CE2-2278B11F2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9D3E0D-D83E-D9B1-998D-8E5AA8B4D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7B60CD-693F-089D-C6F6-7DF58B1F1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D67FCD-3DDD-985E-15DB-69BBB2B56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369B3C-FB68-B55D-127D-1A06184F1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C47A5F-078E-0A0C-B7E9-82CA3711C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E96FA5-8E0A-99E2-E17A-DCF1418C2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807E02-61F1-B8BB-79D7-B7AC917E0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D31CC25-7C96-5035-743C-B669A5ADB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3B5563-4448-E1E4-17E6-944023BC0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D6F13E-2361-DA01-BCB8-53B242830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644C4DF-0456-826F-D4E4-4997C5A21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40C800-6763-421B-C205-7F3E74E09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D213D2-D481-32AB-1F4D-224F0B6B8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FD6AC6-536A-CCC8-D631-51B26E245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AD6F85-D65E-1ECD-27D2-D1F493A6A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7CAEDB9-AE7E-476A-0B25-B5D435808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35F3C1-C9D2-1877-278D-90EDCA0BD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0DAD41-97B1-971C-8080-017DB3308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03ACF1-DE23-B70D-76EB-82AA807D6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9DD4BF-44C6-D462-4243-36FE65703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B0A7B89-D8AF-D545-5670-D5C6AD829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6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23B7FB-7C1E-4AE5-3CE9-FD06B77FC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27C1A9-9289-7DBA-437B-A8AC238C8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12E17B-40BD-9E6E-5560-CBF19D7F7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6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18A68E4-642E-AE53-5949-F7742C80A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7A77A5F-2ADF-81AD-CDA4-BB3140835A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6D35AC-6316-E381-9A4A-105130215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7314EFC-3146-9E75-6F30-1D2C65CBC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7A0B55-08C2-A82B-EB58-7FB47D7F8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AAC01EC-EB0E-6B07-CDA0-E01288BE9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E456C0-6000-BA8A-5FF9-FDA43A870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5E0E35-D575-BAB1-783E-1D870AFEE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354C52-1009-C75F-5506-BE91A1D1F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5C7E8EB-72AB-575F-A363-0CF7657F2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696355-184B-7DF4-D190-D5B87AC93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92DEEB-6F93-0B27-1118-6048BB3CC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92D6F0-FAE6-A976-D9A4-0BDE10F6C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D8DD0B-62A3-10DB-7CB9-84F181806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CFC9ADC-B6F1-7929-775A-03E6B415A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76FA665-7F9B-98DB-90E5-1C7D19459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3B04735-8270-3ECC-AD1A-F31223CEC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69936F-B531-B4D3-C8F1-2C0B10410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BC26F49-FE8D-DA33-0CBD-FB7587210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77413E7-02C0-FFE5-F6BD-31346AE57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E3597D-D6DE-D966-5E5C-3EA3F123D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80D317-2D6E-19AE-3CB9-38C3FCBF3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E188AB-0115-A2E4-C99F-44FD5E32D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DB4FD7-AA53-8CDE-C046-4EF79CA90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537F7C-56DA-53C5-3EFE-713D3B7B9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850788-FAA7-7BE5-88F0-E909B5DB4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0BE9C5-C3A7-45B9-D2EE-D932EBCAC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781F2C-D44F-6AD7-917F-5E62125257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5E199B4-CE42-6116-FE84-82C2926E8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025240D-5F5E-80DF-6EC4-C1691BB37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B33F041-0230-593E-53FA-CB6F9B6BF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5B860B-E009-D7E3-4434-20892B874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661F19-0B31-6023-2D7A-75957058D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0B77DE-2C8F-0D35-C465-9C1128CCF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CD66CE-D323-3911-DBD7-2C165ED0F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8B4729-FC5B-7F88-98D0-7FE557AA4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6D6920-C68A-2F62-3272-5809ED3D5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FD9E6B2-538D-6B11-2F90-AF58F9A5F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FC34C9D-4D04-7D58-03BE-D3970F1C3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14A982-8D28-AE12-F4E8-6BDB10AA5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79B304-ADDF-F9DE-08D2-DB9E385DC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BD0CCF-292C-9995-1777-CEFFD24E8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35921E-E859-9AC7-5E14-FE8B9ED3AB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35292BF-64D4-254F-3478-95C9482A1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854F7A-B84B-0AB0-F402-8D4A8B57FD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6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B1BB93-B461-BE02-E15E-F06DC16F2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874ABCE-06F9-EA8E-88BC-DE98CE556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BFE3292-9F6E-6DF0-7D32-ABA91C1CF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6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73E1BB-B58E-190D-6B7B-0EA33D1CB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13</xdr:col>
      <xdr:colOff>7620</xdr:colOff>
      <xdr:row>3</xdr:row>
      <xdr:rowOff>7620</xdr:rowOff>
    </xdr:from>
    <xdr:to>
      <xdr:col>13</xdr:col>
      <xdr:colOff>800100</xdr:colOff>
      <xdr:row>4</xdr:row>
      <xdr:rowOff>152400</xdr:rowOff>
    </xdr:to>
    <xdr:pic>
      <xdr:nvPicPr>
        <xdr:cNvPr id="2639693" name="2645 Imagen" descr="imagesCA1726ZG.jp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61DF440-EAB2-C54D-45E5-6D3C86B90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03820" y="457200"/>
          <a:ext cx="792480" cy="35814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6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8FB4299-9FDD-5B0A-2874-F1C01A1E7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6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55123B-7A68-B466-1613-39D9014C6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6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7CC7365-34AB-3C80-7515-A72C857B8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6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95EA7E-0544-76AD-234B-A619F7316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6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4B1C12-7A69-5FD8-F4E8-681910031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6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7D27A4-1794-6F83-1E21-9790C25C30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4E83CE-3826-EE37-FF28-86B33BB09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26528C1-18BC-B82B-58B4-567FF4B30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7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05213E5-36E6-169D-4704-8BC825025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8ADBFE-FA14-A818-A2BA-DDD0A7C2F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1E08905-D358-C729-2EB1-56F6BD0F5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5A11E80-3941-65DD-5A41-7C8A891A6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7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5B6F3B-2CC3-A244-338E-EB7F75C70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743DE9-021C-265F-5734-EFFBDE3A3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D0E949D-5527-8C79-C15F-D85DFDC96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A3E59DA-F250-1E93-822B-4A802CB18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7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2A70EA-74C1-A075-E4BA-68FD235BC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F74E581-4FAC-E9B6-D5D3-269750F7C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E9B6C0-A7D6-FCB3-5958-EEF6A52CC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293975-CD4D-ADA0-4733-D47AA9B4F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7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CA79D43-E5A0-9C7B-5821-CF087FA31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9814B1-ADC7-453A-7300-2C0EB82A7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B2F669-51CE-2A96-9346-6C704A47D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E9D68B-5CA0-C88E-3B2D-130DDEF21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7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045012-A3AD-2DAD-3FAE-2E087A9E5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23E35FC-CCF4-B60E-84F9-3EEC56A34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95F94F-9F8C-2625-05D7-4223163EF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76C4DB-2552-687F-4445-B2EAD77C1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7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D6697B8-406B-F517-0FC3-36095C4B5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B717F9-BFD4-8629-5BED-33FBB3794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044D68-D291-B55F-5802-2F5CC2C7B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6AA062B-C3E9-4CFA-AAA9-6E6DEFF4C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7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510D2F-D6A4-7BDC-C6F4-D87BD41C0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920E20-0052-62D1-72E6-2BB205609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DBE59F-1355-277C-2C7E-E009242D3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2BDA41-93DD-7163-2B5B-9717A02D0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7</xdr:row>
      <xdr:rowOff>144780</xdr:rowOff>
    </xdr:from>
    <xdr:to>
      <xdr:col>9</xdr:col>
      <xdr:colOff>160020</xdr:colOff>
      <xdr:row>8</xdr:row>
      <xdr:rowOff>144780</xdr:rowOff>
    </xdr:to>
    <xdr:pic>
      <xdr:nvPicPr>
        <xdr:cNvPr id="26397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4B8526-774B-DFAD-4D73-96EF52220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57734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98693B4-F91C-D892-927A-14129F3AF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D3D6548-7E4A-F9C9-303A-5A79AA9FC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8</xdr:row>
      <xdr:rowOff>152400</xdr:rowOff>
    </xdr:from>
    <xdr:to>
      <xdr:col>9</xdr:col>
      <xdr:colOff>160020</xdr:colOff>
      <xdr:row>9</xdr:row>
      <xdr:rowOff>144780</xdr:rowOff>
    </xdr:to>
    <xdr:pic>
      <xdr:nvPicPr>
        <xdr:cNvPr id="26397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B0E0B0-312A-3119-21A9-838756731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767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20C551-CC9E-1A0B-51AA-DB93F67C2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607E93-7A22-543E-E40D-F2EF461FD9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BAD4F2-2F4B-0D05-7D7C-4ABC8AF94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B4E1D9-6A17-0DF4-47DF-B7683E369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F27686-4B86-8B3F-CDCA-E887BFFA1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C33A66-E73E-D399-9F4E-257431B6A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EF0B284-01DE-C758-19FD-269971045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BC0310-936D-4EC6-5145-625A0B291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FE0EC76-58C7-39BF-761B-72C05B2C6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04A66B-BC22-54BC-86AD-4D1FBDE0AA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3BAE01-1D23-B7B9-2D9A-C832843BB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EAA078-14AE-E470-152C-38709B129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00ACBF-4B6C-678C-8734-D063325CF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FACBF5-EFE8-A8A5-23D6-34632FE5D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5CE5CDD-C0BD-1755-9E25-12C7B4DC47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60EAB6-D3F1-8A67-47EA-A393CC812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5C46FB1-8D07-80F4-7F96-31D2136B4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E4ADAB-1C27-FDDA-9CA4-E1009A346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1A9D4F-A6FE-8752-3616-5BDFEB9ED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E3909A-903F-1410-099C-D4A98EDB6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EAE3B15-41B2-EE2F-6017-9BD424158D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5148EFB-1729-B851-AAD9-0F665377D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03D4E59-C12F-0EF0-3181-AB4A2F9AF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89EB0CA-6E48-D466-2CBC-F8FD37653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38C347-FD25-A9CA-5442-9E41D3341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BE8819-3608-328A-BE1F-6C27A9B22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E4A122-2244-CB52-FCFD-B9D241040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6678E7C-0DC6-1001-731D-88C6623F2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D72E96F-8742-7589-C79F-854715E35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5F07A2-2235-BD87-FA8B-C25B00A45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239085-F294-8BDA-2A3A-A515AF0C3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D1ADA0-2E90-0282-2337-6891C57E7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D77CB35-C6D4-C8F8-FA89-BA87411DA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7DBCC00-9BB7-ED5E-C7A5-28BAF4B4A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25036A-92F9-49FD-B215-C4552D5C1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41A3E1-6485-A5C4-5929-C5186DC4A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9</xdr:row>
      <xdr:rowOff>152400</xdr:rowOff>
    </xdr:from>
    <xdr:to>
      <xdr:col>9</xdr:col>
      <xdr:colOff>160020</xdr:colOff>
      <xdr:row>10</xdr:row>
      <xdr:rowOff>144780</xdr:rowOff>
    </xdr:to>
    <xdr:pic>
      <xdr:nvPicPr>
        <xdr:cNvPr id="26397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283FB00-793F-00D4-CCCA-2C835DFE7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19659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EAFF2A-C498-6D8B-AE34-1632F82E9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85E9AF-8236-34E7-664B-0699C0A63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10</xdr:row>
      <xdr:rowOff>152400</xdr:rowOff>
    </xdr:from>
    <xdr:to>
      <xdr:col>9</xdr:col>
      <xdr:colOff>160020</xdr:colOff>
      <xdr:row>11</xdr:row>
      <xdr:rowOff>137160</xdr:rowOff>
    </xdr:to>
    <xdr:pic>
      <xdr:nvPicPr>
        <xdr:cNvPr id="26397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DA047F-891E-B2B5-0F88-C03B7798D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164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7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E6A9AA-1CE6-85D8-E8C4-9CC566222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EFF4769-BA59-C848-7323-F0AD7B953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470F41A-B27A-6C76-B4AC-2BF583900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9A678D2-0228-DBDA-303D-8F6879222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7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3877D8-35F1-E968-CBAC-A3219CE2A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935C1BF-57FF-7BC9-4E64-277FA04AA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5E0F59-01B9-5A8E-AC92-E5870A912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BDC954-41CF-DA20-6011-288192EF9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7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567AD9B-381F-1879-3312-97767FD1D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D7EEB0-A0AE-FD0B-78EB-974403025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595D464-AE74-4A7A-5921-D9C16DE17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BAA8D5-643F-DB29-AD9A-3F62E9628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7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95687A-ED53-9E4B-509D-34DF25AA6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608356E-F24E-0620-F335-B86157557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3BDEA3F-D885-D125-3F80-682E96FBE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001BC1-1CFF-8B99-6222-CECDA8AB2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7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86997AC-DB3B-0B59-6938-E56975256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97A173F-534C-330C-EBE2-56CF121D9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96BFB73-1FF6-25CF-3466-732EFE9FC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7366E9B-7F1B-5E0E-B7A7-0BC7AEB75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7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1FCC231-FEA8-B606-9B00-7FB4A3F56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B1C636C-ADA2-7350-30AC-F85B44EF8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6060725-DC8D-4209-B290-F99F7B911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9C72247-B178-9450-7F98-4602BB4F1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7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E21E22-10AE-D449-3143-3B1C99585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7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069311-0986-DAF7-F7F8-72A0BC662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BB0F1C4-C628-7AAA-C3A3-51CB67829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D3CF44C-A79A-3AD8-CB99-FC710E3B6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8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17A588-D90E-A8EF-E401-3FE8BEFCD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1F86F3E-7536-6DAD-F026-E6665DDEE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C285F2-1924-139A-1B02-1F21C38D9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25FD5EA-9B1D-7026-13D7-6E50CE3E6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8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C9D20D-DEF5-53CC-3079-3150DFD1C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5362F0B-3DD0-39BC-3F27-E1D9B190E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E41755E-52E2-00D7-AB14-4D08148E5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856DD8F-981C-D78E-BA66-F5D3A7C61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11</xdr:row>
      <xdr:rowOff>144780</xdr:rowOff>
    </xdr:from>
    <xdr:to>
      <xdr:col>9</xdr:col>
      <xdr:colOff>160020</xdr:colOff>
      <xdr:row>12</xdr:row>
      <xdr:rowOff>144780</xdr:rowOff>
    </xdr:to>
    <xdr:pic>
      <xdr:nvPicPr>
        <xdr:cNvPr id="26398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0CBD465-2488-9F85-2D0F-88C8C3E81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3545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D494CC-9AFC-2FF4-6032-720CC3122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320DFF9-A164-4FC2-DA5D-D8CC74261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12</xdr:row>
      <xdr:rowOff>152400</xdr:rowOff>
    </xdr:from>
    <xdr:to>
      <xdr:col>9</xdr:col>
      <xdr:colOff>160020</xdr:colOff>
      <xdr:row>13</xdr:row>
      <xdr:rowOff>137160</xdr:rowOff>
    </xdr:to>
    <xdr:pic>
      <xdr:nvPicPr>
        <xdr:cNvPr id="26398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FF2A96-3E71-D110-80F4-94CFAAE13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54508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26263A-95C3-5B5F-ED8C-F7DE5234E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004681-74CC-A739-1003-81CA0690B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555B1C-6FF7-2C91-FC7A-3130199E7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CABF1F-799C-40FE-F82F-D9A22244D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26E922-B608-ABFC-49DC-84E8E0928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E9BB5FA-BA24-9188-C0B0-0B66FFCF8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4012487-4FFC-A842-DD4E-400B003D6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D2D43D-CD4F-B5C5-6F15-D22DD4D6E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D92D01-35CD-1E53-1516-37AC825D7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26C300D-DE4F-21C8-ABB5-D7DE46C1A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AD5E52-FC7E-1CA1-225E-5814272C2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A400CA8-E84B-2E33-EA9A-C85C898BE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CA4A41A-8D1C-4D94-8680-AE079A201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419EE1B-82CD-71B8-A7CE-AB788B6C6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F70AA6D-3865-4D53-CB46-B0C892EDE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B7724D-357B-8387-6CA0-E4A0EC18B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67538B-E627-61C2-FC40-95D987DAD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D029B6C-22F1-B182-105C-6009F00B4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05C82D-11B0-8CB5-B259-8B87948FA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B265983-BBF0-6842-B63D-E8B5D9B25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88403A2-3266-8FB0-FF24-E78A53B01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2005D6D-E013-A5C7-B54A-7B22167D9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E98DA06-B37E-9F61-3B6A-6621492DB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9AD835B-6329-4A41-88AD-5A7E68193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0031748-9824-AFEF-A674-E842877BD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EC970B-2917-0D3A-DB9E-04A883F54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A8D744-441C-2F74-BB75-DB979FE851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10DAFA-C778-0DA1-31DB-D80F699EA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AA8F380-9A83-89A8-958E-D7E0A58C5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8623575-B924-CECE-7B63-9B1E83C0B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11AA614-8D13-B4F1-9F75-133E942D6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797529-9CE7-E5A1-EBF8-2136A6B89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A117CCE-FA59-9111-E36A-00452D68C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CE1D324-C646-4572-1B13-0F96E6174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3847601-754F-2D28-E478-0FFE214B7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46C86DB-E9E2-5444-2613-789B0F048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13</xdr:row>
      <xdr:rowOff>152400</xdr:rowOff>
    </xdr:from>
    <xdr:to>
      <xdr:col>9</xdr:col>
      <xdr:colOff>160020</xdr:colOff>
      <xdr:row>14</xdr:row>
      <xdr:rowOff>137160</xdr:rowOff>
    </xdr:to>
    <xdr:pic>
      <xdr:nvPicPr>
        <xdr:cNvPr id="26398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8735B8-0849-8C58-B5F6-11D9C0A4A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7432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B2C22DB-7359-CA4C-E2CB-A600EBA03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DF4D98-E250-A807-4C47-C77CE0991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14</xdr:row>
      <xdr:rowOff>152400</xdr:rowOff>
    </xdr:from>
    <xdr:to>
      <xdr:col>9</xdr:col>
      <xdr:colOff>160020</xdr:colOff>
      <xdr:row>15</xdr:row>
      <xdr:rowOff>144780</xdr:rowOff>
    </xdr:to>
    <xdr:pic>
      <xdr:nvPicPr>
        <xdr:cNvPr id="26398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A0F1D96-84FA-7D91-AA10-DB7882D35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29489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C3C042E-D57C-A4F4-F91E-F5A8AEB0D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1606F91-5BB3-503D-E10E-F953AC473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C1562D6-D493-C0E1-D2C7-E4CEBB02B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5EDEDE2-E505-BF1B-973C-FA883461A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5C4BC49-A324-DA6B-B9B9-14F7C35C0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828D4B-259E-ED4F-1117-BED71B256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802F6B1-73DE-5E4F-679E-429157348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A05A255-C60D-36D0-E7EB-A2D703167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A4FA63A-4907-DA5C-64B2-709C5E809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CE54FF1-F3AD-12BC-06A0-0DE5E868B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B520648-24DC-02C1-C862-C22A4ABC9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1AF3CB3-A728-28CB-C638-CCB602BA5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A416B6-0B1F-8FE1-420D-3A7093CF9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35AA0F-50EE-23D9-B2DE-C0F57ACD1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1C79FC-0B62-D45B-CC0F-52DE2641F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C713FA8-4BE1-C53A-9E6E-F1EC1DE3C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CF12F8-75BC-5D4F-E885-267E424C4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7C543E-34DF-500C-4E56-065239E5B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5A11F07-A864-E05F-4784-1C446990D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5373800-A8D2-D84C-0586-D864437E9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7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ABEEB30-9A1F-1EB2-8DEC-CF83A4188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7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551E8B-867D-DA54-255D-0B042F1D0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7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FA614AB-71BC-0C3F-C6FC-E227F4D21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7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16745F-0B0F-911C-1F9D-61C14D5B6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7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0799FE6-0D3D-24DF-EC98-CB14F0B93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7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B831E1-A45C-B201-6B0C-C44E66241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8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76ABC35-DB02-63FE-026E-8C666929F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8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A119ABD-273A-66FE-3C09-BF102D432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8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8C3CF00-20F3-B45A-7E75-8DA873161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8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5C01B9A-DC30-5C27-CDD7-5707DB195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8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866D49-4066-444A-822D-CA867DEBF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8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6C9B0B9-5A44-DE72-306B-0350154F1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8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9DA1FA3-E568-E9A9-1602-515ECB9D5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8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3841383-1CB0-97C3-C1E8-1034E16E5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8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2459E42-03C3-97EA-C196-E7C6ADEC0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8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53A801-9F28-3633-FF69-7368C0A88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15</xdr:row>
      <xdr:rowOff>152400</xdr:rowOff>
    </xdr:from>
    <xdr:to>
      <xdr:col>9</xdr:col>
      <xdr:colOff>160020</xdr:colOff>
      <xdr:row>16</xdr:row>
      <xdr:rowOff>144780</xdr:rowOff>
    </xdr:to>
    <xdr:pic>
      <xdr:nvPicPr>
        <xdr:cNvPr id="263989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D69B17-D257-5270-C155-64AC74BEC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1546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9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8F1C9E-0582-D62A-E3C1-9AC4ABD1D1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9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E2C9740-E990-FAE5-A880-A8BC53C8A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16</xdr:row>
      <xdr:rowOff>152400</xdr:rowOff>
    </xdr:from>
    <xdr:to>
      <xdr:col>9</xdr:col>
      <xdr:colOff>160020</xdr:colOff>
      <xdr:row>17</xdr:row>
      <xdr:rowOff>144780</xdr:rowOff>
    </xdr:to>
    <xdr:pic>
      <xdr:nvPicPr>
        <xdr:cNvPr id="263989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0DA1A0-7CAA-E9B0-E87D-F784E096B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352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89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E19D9FB-1494-4C80-53F6-99DD703C2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89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ED6921-6BB1-05B2-874F-0DEF4D6E9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89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A41646D-8B28-E6C7-FC55-A6261ED7D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89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89DABA9-9F05-09F4-C2B0-D6AC573AC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89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4609BE6-B838-7A7B-5FF1-EE49B0241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89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F659BA-8A53-B445-7283-9B06E87E0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0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92B2CD-1C30-1A80-5CC2-21CAF4D40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0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7B703FC-C5B5-27AC-5E1A-8B84A3F8C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90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0949441-2C9E-BBD2-87AF-AF1563E43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0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310FA8F-BA73-71EC-625C-424711E34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0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F8FC416-8E07-D4C2-3523-29B27E181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0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A384BD2-05D3-0B32-BBBD-8C20749ED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90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73146E7-DA44-1E46-8EB7-9542BAFE7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0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048C5C5-C96C-8D38-E2F4-0A99150BF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0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6D404C8-FF9F-5913-3A5B-8407598CC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0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6C8820C-1245-D989-E27B-316487BDB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91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A2F813C-7AB5-ACCE-BBAD-838D26F59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1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1A554B-074D-3E6C-8F57-83F09057B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1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C73FC5-13D6-FBC1-9CF5-3D3520A32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1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597C88-8A46-2C71-B0CF-D66FD2EB9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91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C489837-6BDD-0587-A0BF-4FCBFBEEC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1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0A17CCF-55C2-1AC6-12B4-01F8310E3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1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DBC2181-3370-8B8E-5B2D-686DE8EC1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1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97EA6DB-C1FF-CA51-0931-BEE7459CE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91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4CF0A52-12F6-03AC-8CB3-F9A4D5D22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1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40D40FA-19D4-DEFB-2123-D5E56565F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2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F7B3A4D-34E2-CF52-66FF-98C94714C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2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146154A-ECED-3E19-D4CA-ACBA4D5CC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92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8B5887-DF9B-BC6B-0BFF-57487939E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2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B11B798-6E6A-5F74-5458-3F90C9FA6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2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CA9490A-80B3-0B48-2FA7-8FC4B07EF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2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9B6592-D933-381C-5159-E314A985B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92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58CCACBC-0EF7-906A-01F3-86E395200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2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B659F79-745C-837B-3B52-47F6171E4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2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F3701F6-8AD0-7B25-7839-E651374F6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2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C728685-5E7A-2690-D3CF-3F2A1364C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17</xdr:row>
      <xdr:rowOff>152400</xdr:rowOff>
    </xdr:from>
    <xdr:to>
      <xdr:col>9</xdr:col>
      <xdr:colOff>160020</xdr:colOff>
      <xdr:row>18</xdr:row>
      <xdr:rowOff>144780</xdr:rowOff>
    </xdr:to>
    <xdr:pic>
      <xdr:nvPicPr>
        <xdr:cNvPr id="263993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2519CCE-841C-C888-11AC-010914D16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5509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3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9760F4C-4478-2282-801C-E2E0EBB08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3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1631A72-EB73-849B-F583-1BF3D13CE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18</xdr:row>
      <xdr:rowOff>152400</xdr:rowOff>
    </xdr:from>
    <xdr:to>
      <xdr:col>9</xdr:col>
      <xdr:colOff>160020</xdr:colOff>
      <xdr:row>19</xdr:row>
      <xdr:rowOff>144780</xdr:rowOff>
    </xdr:to>
    <xdr:pic>
      <xdr:nvPicPr>
        <xdr:cNvPr id="263993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AC3B070-94DE-E6A7-5326-B02765521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7490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3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3E306CE-ACF5-7993-F0AB-D3944BCF1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3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292817B-7AAA-AED6-EFE5-F654EC30C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3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D1A5492-3CAA-CE6D-9FD4-242CBD8D4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3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D99ECA4-A0D7-88C6-1EDA-9D3693A85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3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18A54D3-4A67-9AB9-FC42-CD445E0D0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3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BAC4712-32D9-DA22-62C9-384509D3B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4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33CE859-1146-6FFA-E2B7-34EE6E1D2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4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2D49440-4097-DDE3-F394-30DE6DB3F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4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ED63EB6-0FC8-8850-5906-C822B2F20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4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D8DC0C5-6319-737B-9B3F-114445E23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4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1F513AD-B669-6631-BE43-6CDC57B25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4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60B221F-55FA-A809-D2B7-96752F997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4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D0C9203-6F29-A0B0-3401-FDA26AC5C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4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F939B4C-759F-344B-BF36-596D30359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4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4080434-9D44-102D-F627-95CAE7D48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4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3527C9-0AD5-4098-FF1B-B83A60A8A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5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827E5C4-572C-177B-0B2F-B266EBF0F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5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35F44A9-AD06-6E9A-FDEF-DD29B0363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5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4AC25AD4-9EB9-8FF7-9066-313C3A270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5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D3EB00-631E-B1EE-C7FA-C4A8C808D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5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3CC66D-AA94-B1B0-A873-649B8FE70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5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765B209F-9AC3-7EE9-28DE-639493AC8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5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DFAAC87F-0E0A-D71E-A816-62168ABB3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5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C42CA38-5A8B-3FF1-DF65-FA43D0E7A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5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07551979-0701-197C-18A6-BAD8872BC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5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AB954D2B-19E4-EFC8-5A3B-2A56B8956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6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6C30B73-40C5-B8C6-CAB3-DC7D8A4FA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6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CE608855-C6CF-D0A2-7E6C-8FA8D3912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6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BBEE163A-42B3-DC01-85FE-6025AC120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6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E7F7FBA-C264-203E-324B-1EAEA2769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64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8E78A554-75C6-281D-8C0F-14A59A3AF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65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1D3CF510-147C-BE12-C704-FD141D4E1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66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476684D-0F8A-8C12-9B45-A3437BFBF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67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9D761682-1F25-818D-00F6-36ED6FBD0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68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70AE03D-015A-29FA-0253-9D11C03D4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69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3C34D833-A922-91D2-F36C-C2146DBF2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19</xdr:row>
      <xdr:rowOff>152400</xdr:rowOff>
    </xdr:from>
    <xdr:to>
      <xdr:col>9</xdr:col>
      <xdr:colOff>160020</xdr:colOff>
      <xdr:row>20</xdr:row>
      <xdr:rowOff>137160</xdr:rowOff>
    </xdr:to>
    <xdr:pic>
      <xdr:nvPicPr>
        <xdr:cNvPr id="2639970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E7D343FA-EF03-A28A-0DED-CAA830040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3947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71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6671A643-84E2-94AB-41D2-30AA6A0A4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72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F8F424F7-D484-D572-0D34-AA11E0B5F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9</xdr:col>
      <xdr:colOff>160020</xdr:colOff>
      <xdr:row>20</xdr:row>
      <xdr:rowOff>152400</xdr:rowOff>
    </xdr:from>
    <xdr:to>
      <xdr:col>9</xdr:col>
      <xdr:colOff>160020</xdr:colOff>
      <xdr:row>21</xdr:row>
      <xdr:rowOff>137160</xdr:rowOff>
    </xdr:to>
    <xdr:pic>
      <xdr:nvPicPr>
        <xdr:cNvPr id="2639973" name="Picture 15" descr="InfoIconExcel.png">
          <a:hlinkClick xmlns:r="http://schemas.openxmlformats.org/officeDocument/2006/relationships" r:id="rId1" tooltip="After tax, before any voluntary super contributions - look at your payslip"/>
          <a:extLst>
            <a:ext uri="{FF2B5EF4-FFF2-40B4-BE49-F238E27FC236}">
              <a16:creationId xmlns:a16="http://schemas.microsoft.com/office/drawing/2014/main" id="{20C23D4C-126F-CF1D-E496-1EB73D1E3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87440" y="41452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oneCell">
    <xdr:from>
      <xdr:col>15</xdr:col>
      <xdr:colOff>76200</xdr:colOff>
      <xdr:row>0</xdr:row>
      <xdr:rowOff>38100</xdr:rowOff>
    </xdr:from>
    <xdr:to>
      <xdr:col>17</xdr:col>
      <xdr:colOff>403860</xdr:colOff>
      <xdr:row>4</xdr:row>
      <xdr:rowOff>7620</xdr:rowOff>
    </xdr:to>
    <xdr:pic>
      <xdr:nvPicPr>
        <xdr:cNvPr id="2639974" name="1256 Imagen" descr="logo-pef-asba (1).gif">
          <a:extLst>
            <a:ext uri="{FF2B5EF4-FFF2-40B4-BE49-F238E27FC236}">
              <a16:creationId xmlns:a16="http://schemas.microsoft.com/office/drawing/2014/main" id="{8F0025CC-3575-71D4-C58A-B1F0CB21A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1740" y="38100"/>
          <a:ext cx="179070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167640</xdr:rowOff>
        </xdr:from>
        <xdr:to>
          <xdr:col>4</xdr:col>
          <xdr:colOff>0</xdr:colOff>
          <xdr:row>9</xdr:row>
          <xdr:rowOff>0</xdr:rowOff>
        </xdr:to>
        <xdr:sp macro="" textlink="">
          <xdr:nvSpPr>
            <xdr:cNvPr id="1916929" name="Drop Down 1" hidden="1">
              <a:extLst>
                <a:ext uri="{63B3BB69-23CF-44E3-9099-C40C66FF867C}">
                  <a14:compatExt spid="_x0000_s1916929"/>
                </a:ext>
                <a:ext uri="{FF2B5EF4-FFF2-40B4-BE49-F238E27FC236}">
                  <a16:creationId xmlns:a16="http://schemas.microsoft.com/office/drawing/2014/main" id="{00000000-0008-0000-0700-00000140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7620</xdr:rowOff>
        </xdr:from>
        <xdr:to>
          <xdr:col>4</xdr:col>
          <xdr:colOff>0</xdr:colOff>
          <xdr:row>11</xdr:row>
          <xdr:rowOff>30480</xdr:rowOff>
        </xdr:to>
        <xdr:sp macro="" textlink="">
          <xdr:nvSpPr>
            <xdr:cNvPr id="1916930" name="Drop Down 2" hidden="1">
              <a:extLst>
                <a:ext uri="{63B3BB69-23CF-44E3-9099-C40C66FF867C}">
                  <a14:compatExt spid="_x0000_s1916930"/>
                </a:ext>
                <a:ext uri="{FF2B5EF4-FFF2-40B4-BE49-F238E27FC236}">
                  <a16:creationId xmlns:a16="http://schemas.microsoft.com/office/drawing/2014/main" id="{00000000-0008-0000-0700-00000240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11</xdr:row>
          <xdr:rowOff>182880</xdr:rowOff>
        </xdr:from>
        <xdr:to>
          <xdr:col>4</xdr:col>
          <xdr:colOff>7620</xdr:colOff>
          <xdr:row>13</xdr:row>
          <xdr:rowOff>15240</xdr:rowOff>
        </xdr:to>
        <xdr:sp macro="" textlink="">
          <xdr:nvSpPr>
            <xdr:cNvPr id="1916931" name="Drop Down 3" hidden="1">
              <a:extLst>
                <a:ext uri="{63B3BB69-23CF-44E3-9099-C40C66FF867C}">
                  <a14:compatExt spid="_x0000_s1916931"/>
                </a:ext>
                <a:ext uri="{FF2B5EF4-FFF2-40B4-BE49-F238E27FC236}">
                  <a16:creationId xmlns:a16="http://schemas.microsoft.com/office/drawing/2014/main" id="{00000000-0008-0000-0700-00000340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14</xdr:row>
          <xdr:rowOff>0</xdr:rowOff>
        </xdr:from>
        <xdr:to>
          <xdr:col>4</xdr:col>
          <xdr:colOff>7620</xdr:colOff>
          <xdr:row>15</xdr:row>
          <xdr:rowOff>7620</xdr:rowOff>
        </xdr:to>
        <xdr:sp macro="" textlink="">
          <xdr:nvSpPr>
            <xdr:cNvPr id="1916932" name="Drop Down 4" hidden="1">
              <a:extLst>
                <a:ext uri="{63B3BB69-23CF-44E3-9099-C40C66FF867C}">
                  <a14:compatExt spid="_x0000_s1916932"/>
                </a:ext>
                <a:ext uri="{FF2B5EF4-FFF2-40B4-BE49-F238E27FC236}">
                  <a16:creationId xmlns:a16="http://schemas.microsoft.com/office/drawing/2014/main" id="{00000000-0008-0000-0700-00000440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15</xdr:row>
          <xdr:rowOff>167640</xdr:rowOff>
        </xdr:from>
        <xdr:to>
          <xdr:col>4</xdr:col>
          <xdr:colOff>7620</xdr:colOff>
          <xdr:row>16</xdr:row>
          <xdr:rowOff>190500</xdr:rowOff>
        </xdr:to>
        <xdr:sp macro="" textlink="">
          <xdr:nvSpPr>
            <xdr:cNvPr id="1916933" name="Drop Down 5" hidden="1">
              <a:extLst>
                <a:ext uri="{63B3BB69-23CF-44E3-9099-C40C66FF867C}">
                  <a14:compatExt spid="_x0000_s1916933"/>
                </a:ext>
                <a:ext uri="{FF2B5EF4-FFF2-40B4-BE49-F238E27FC236}">
                  <a16:creationId xmlns:a16="http://schemas.microsoft.com/office/drawing/2014/main" id="{00000000-0008-0000-0700-00000540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182880</xdr:rowOff>
        </xdr:from>
        <xdr:to>
          <xdr:col>4</xdr:col>
          <xdr:colOff>0</xdr:colOff>
          <xdr:row>19</xdr:row>
          <xdr:rowOff>0</xdr:rowOff>
        </xdr:to>
        <xdr:sp macro="" textlink="">
          <xdr:nvSpPr>
            <xdr:cNvPr id="1916934" name="Drop Down 6" hidden="1">
              <a:extLst>
                <a:ext uri="{63B3BB69-23CF-44E3-9099-C40C66FF867C}">
                  <a14:compatExt spid="_x0000_s1916934"/>
                </a:ext>
                <a:ext uri="{FF2B5EF4-FFF2-40B4-BE49-F238E27FC236}">
                  <a16:creationId xmlns:a16="http://schemas.microsoft.com/office/drawing/2014/main" id="{00000000-0008-0000-0700-00000640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182880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916935" name="Drop Down 7" hidden="1">
              <a:extLst>
                <a:ext uri="{63B3BB69-23CF-44E3-9099-C40C66FF867C}">
                  <a14:compatExt spid="_x0000_s1916935"/>
                </a:ext>
                <a:ext uri="{FF2B5EF4-FFF2-40B4-BE49-F238E27FC236}">
                  <a16:creationId xmlns:a16="http://schemas.microsoft.com/office/drawing/2014/main" id="{00000000-0008-0000-0700-000007401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434340</xdr:colOff>
      <xdr:row>2</xdr:row>
      <xdr:rowOff>66675</xdr:rowOff>
    </xdr:from>
    <xdr:to>
      <xdr:col>1</xdr:col>
      <xdr:colOff>1891716</xdr:colOff>
      <xdr:row>4</xdr:row>
      <xdr:rowOff>238125</xdr:rowOff>
    </xdr:to>
    <xdr:sp macro="" textlink="">
      <xdr:nvSpPr>
        <xdr:cNvPr id="358" name="357 Rectángulo redondead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E37040-2959-0389-B739-33EAF28FB7D7}"/>
            </a:ext>
          </a:extLst>
        </xdr:cNvPr>
        <xdr:cNvSpPr/>
      </xdr:nvSpPr>
      <xdr:spPr>
        <a:xfrm>
          <a:off x="523875" y="66675"/>
          <a:ext cx="1419225" cy="600075"/>
        </a:xfrm>
        <a:prstGeom prst="roundRect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s-AR" sz="1200" b="1">
              <a:solidFill>
                <a:schemeClr val="bg1"/>
              </a:solidFill>
            </a:rPr>
            <a:t>MENÚ PRINCIPAL</a:t>
          </a:r>
        </a:p>
      </xdr:txBody>
    </xdr:sp>
    <xdr:clientData/>
  </xdr:twoCellAnchor>
  <xdr:twoCellAnchor editAs="oneCell">
    <xdr:from>
      <xdr:col>14</xdr:col>
      <xdr:colOff>998220</xdr:colOff>
      <xdr:row>22</xdr:row>
      <xdr:rowOff>0</xdr:rowOff>
    </xdr:from>
    <xdr:to>
      <xdr:col>15</xdr:col>
      <xdr:colOff>434340</xdr:colOff>
      <xdr:row>23</xdr:row>
      <xdr:rowOff>167640</xdr:rowOff>
    </xdr:to>
    <xdr:pic>
      <xdr:nvPicPr>
        <xdr:cNvPr id="2011471" name="2645 Imagen" descr="imagesCA1726ZG.jp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65692C-A645-285B-8030-805401D2A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6040" y="4305300"/>
          <a:ext cx="784860" cy="35814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198120</xdr:colOff>
      <xdr:row>7</xdr:row>
      <xdr:rowOff>114300</xdr:rowOff>
    </xdr:from>
    <xdr:to>
      <xdr:col>13</xdr:col>
      <xdr:colOff>66716</xdr:colOff>
      <xdr:row>8</xdr:row>
      <xdr:rowOff>266699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8AB297-7285-B62F-6F7F-D7D44BF9E2F0}"/>
            </a:ext>
          </a:extLst>
        </xdr:cNvPr>
        <xdr:cNvSpPr/>
      </xdr:nvSpPr>
      <xdr:spPr>
        <a:xfrm>
          <a:off x="7429500" y="1314450"/>
          <a:ext cx="342900" cy="342899"/>
        </a:xfrm>
        <a:prstGeom prst="ellipse">
          <a:avLst/>
        </a:prstGeom>
        <a:solidFill>
          <a:srgbClr val="FF0000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s-ES"/>
        </a:p>
      </xdr:txBody>
    </xdr:sp>
    <xdr:clientData/>
  </xdr:twoCellAnchor>
  <xdr:twoCellAnchor>
    <xdr:from>
      <xdr:col>13</xdr:col>
      <xdr:colOff>131445</xdr:colOff>
      <xdr:row>7</xdr:row>
      <xdr:rowOff>114300</xdr:rowOff>
    </xdr:from>
    <xdr:to>
      <xdr:col>13</xdr:col>
      <xdr:colOff>481965</xdr:colOff>
      <xdr:row>8</xdr:row>
      <xdr:rowOff>265800</xdr:rowOff>
    </xdr:to>
    <xdr:sp macro="" textlink="">
      <xdr:nvSpPr>
        <xdr:cNvPr id="6" name="5 Elipse">
          <a:extLst>
            <a:ext uri="{FF2B5EF4-FFF2-40B4-BE49-F238E27FC236}">
              <a16:creationId xmlns:a16="http://schemas.microsoft.com/office/drawing/2014/main" id="{445963BF-1005-1490-B778-C46462839237}"/>
            </a:ext>
          </a:extLst>
        </xdr:cNvPr>
        <xdr:cNvSpPr/>
      </xdr:nvSpPr>
      <xdr:spPr>
        <a:xfrm>
          <a:off x="7829550" y="1314450"/>
          <a:ext cx="342900" cy="342000"/>
        </a:xfrm>
        <a:prstGeom prst="ellipse">
          <a:avLst/>
        </a:prstGeom>
        <a:solidFill>
          <a:srgbClr val="FFFF00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s-ES"/>
        </a:p>
      </xdr:txBody>
    </xdr:sp>
    <xdr:clientData/>
  </xdr:twoCellAnchor>
  <xdr:twoCellAnchor>
    <xdr:from>
      <xdr:col>13</xdr:col>
      <xdr:colOff>539115</xdr:colOff>
      <xdr:row>7</xdr:row>
      <xdr:rowOff>114300</xdr:rowOff>
    </xdr:from>
    <xdr:to>
      <xdr:col>13</xdr:col>
      <xdr:colOff>889635</xdr:colOff>
      <xdr:row>8</xdr:row>
      <xdr:rowOff>265800</xdr:rowOff>
    </xdr:to>
    <xdr:sp macro="" textlink="">
      <xdr:nvSpPr>
        <xdr:cNvPr id="7" name="6 Elipse">
          <a:extLst>
            <a:ext uri="{FF2B5EF4-FFF2-40B4-BE49-F238E27FC236}">
              <a16:creationId xmlns:a16="http://schemas.microsoft.com/office/drawing/2014/main" id="{31F05648-AF15-0CDA-DB28-BA9BF6BB04D1}"/>
            </a:ext>
          </a:extLst>
        </xdr:cNvPr>
        <xdr:cNvSpPr/>
      </xdr:nvSpPr>
      <xdr:spPr>
        <a:xfrm>
          <a:off x="8229600" y="1314450"/>
          <a:ext cx="342900" cy="342000"/>
        </a:xfrm>
        <a:prstGeom prst="ellipse">
          <a:avLst/>
        </a:prstGeom>
        <a:solidFill>
          <a:srgbClr val="92D050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es-ES"/>
        </a:p>
      </xdr:txBody>
    </xdr:sp>
    <xdr:clientData/>
  </xdr:twoCellAnchor>
  <xdr:twoCellAnchor editAs="oneCell">
    <xdr:from>
      <xdr:col>14</xdr:col>
      <xdr:colOff>106680</xdr:colOff>
      <xdr:row>0</xdr:row>
      <xdr:rowOff>91440</xdr:rowOff>
    </xdr:from>
    <xdr:to>
      <xdr:col>16</xdr:col>
      <xdr:colOff>91440</xdr:colOff>
      <xdr:row>4</xdr:row>
      <xdr:rowOff>68580</xdr:rowOff>
    </xdr:to>
    <xdr:pic>
      <xdr:nvPicPr>
        <xdr:cNvPr id="2011475" name="9 Imagen" descr="logo-pef-asba (1).gif">
          <a:extLst>
            <a:ext uri="{FF2B5EF4-FFF2-40B4-BE49-F238E27FC236}">
              <a16:creationId xmlns:a16="http://schemas.microsoft.com/office/drawing/2014/main" id="{F7D975E8-16E7-C64D-C8BE-7F862DDFB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91440"/>
          <a:ext cx="179070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omments" Target="../comments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13" Type="http://schemas.openxmlformats.org/officeDocument/2006/relationships/ctrlProp" Target="../ctrlProps/ctrlProp2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Relationship Id="rId14" Type="http://schemas.openxmlformats.org/officeDocument/2006/relationships/ctrlProp" Target="../ctrlProps/ctrlProp26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1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3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9.xml"/><Relationship Id="rId11" Type="http://schemas.openxmlformats.org/officeDocument/2006/relationships/ctrlProp" Target="../ctrlProps/ctrlProp34.xml"/><Relationship Id="rId5" Type="http://schemas.openxmlformats.org/officeDocument/2006/relationships/ctrlProp" Target="../ctrlProps/ctrlProp28.xml"/><Relationship Id="rId10" Type="http://schemas.openxmlformats.org/officeDocument/2006/relationships/ctrlProp" Target="../ctrlProps/ctrlProp33.xml"/><Relationship Id="rId4" Type="http://schemas.openxmlformats.org/officeDocument/2006/relationships/ctrlProp" Target="../ctrlProps/ctrlProp27.xml"/><Relationship Id="rId9" Type="http://schemas.openxmlformats.org/officeDocument/2006/relationships/ctrlProp" Target="../ctrlProps/ctrlProp32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9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8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7.xml"/><Relationship Id="rId11" Type="http://schemas.openxmlformats.org/officeDocument/2006/relationships/ctrlProp" Target="../ctrlProps/ctrlProp42.xml"/><Relationship Id="rId5" Type="http://schemas.openxmlformats.org/officeDocument/2006/relationships/ctrlProp" Target="../ctrlProps/ctrlProp36.xml"/><Relationship Id="rId10" Type="http://schemas.openxmlformats.org/officeDocument/2006/relationships/ctrlProp" Target="../ctrlProps/ctrlProp41.xml"/><Relationship Id="rId4" Type="http://schemas.openxmlformats.org/officeDocument/2006/relationships/ctrlProp" Target="../ctrlProps/ctrlProp35.xml"/><Relationship Id="rId9" Type="http://schemas.openxmlformats.org/officeDocument/2006/relationships/ctrlProp" Target="../ctrlProps/ctrlProp40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7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6.xml"/><Relationship Id="rId12" Type="http://schemas.openxmlformats.org/officeDocument/2006/relationships/ctrlProp" Target="../ctrlProps/ctrlProp5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45.xml"/><Relationship Id="rId11" Type="http://schemas.openxmlformats.org/officeDocument/2006/relationships/ctrlProp" Target="../ctrlProps/ctrlProp50.xml"/><Relationship Id="rId5" Type="http://schemas.openxmlformats.org/officeDocument/2006/relationships/ctrlProp" Target="../ctrlProps/ctrlProp44.xml"/><Relationship Id="rId10" Type="http://schemas.openxmlformats.org/officeDocument/2006/relationships/ctrlProp" Target="../ctrlProps/ctrlProp49.xml"/><Relationship Id="rId4" Type="http://schemas.openxmlformats.org/officeDocument/2006/relationships/ctrlProp" Target="../ctrlProps/ctrlProp43.xml"/><Relationship Id="rId9" Type="http://schemas.openxmlformats.org/officeDocument/2006/relationships/ctrlProp" Target="../ctrlProps/ctrlProp4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27BA-21EC-4D07-B2C3-3DB46E5CB9DE}">
  <dimension ref="A1:L29"/>
  <sheetViews>
    <sheetView showGridLines="0" showRowColHeaders="0" topLeftCell="A4" workbookViewId="0">
      <selection activeCell="C19" sqref="C19"/>
    </sheetView>
  </sheetViews>
  <sheetFormatPr baseColWidth="10" defaultColWidth="0" defaultRowHeight="15" customHeight="1" zeroHeight="1" x14ac:dyDescent="0.3"/>
  <cols>
    <col min="1" max="1" width="12.109375" customWidth="1"/>
    <col min="2" max="2" width="12.88671875" customWidth="1"/>
    <col min="3" max="11" width="15.6640625" customWidth="1"/>
    <col min="12" max="12" width="1.88671875" customWidth="1"/>
  </cols>
  <sheetData>
    <row r="1" spans="1:12" ht="25.5" customHeight="1" x14ac:dyDescent="0.3">
      <c r="A1" s="84"/>
      <c r="B1" s="85"/>
      <c r="C1" s="86" t="s">
        <v>99</v>
      </c>
      <c r="D1" s="86"/>
      <c r="E1" s="86"/>
      <c r="F1" s="86"/>
      <c r="G1" s="86"/>
      <c r="H1" s="86"/>
      <c r="I1" s="86"/>
      <c r="J1" s="86"/>
      <c r="K1" s="86"/>
      <c r="L1" s="87"/>
    </row>
    <row r="2" spans="1:12" ht="18.75" customHeight="1" thickBot="1" x14ac:dyDescent="0.35">
      <c r="A2" s="28"/>
      <c r="B2" s="29"/>
      <c r="C2" s="88"/>
      <c r="D2" s="88"/>
      <c r="E2" s="88"/>
      <c r="F2" s="88"/>
      <c r="G2" s="88"/>
      <c r="H2" s="88"/>
      <c r="I2" s="88"/>
      <c r="J2" s="88"/>
      <c r="K2" s="88"/>
      <c r="L2" s="89"/>
    </row>
    <row r="3" spans="1:12" ht="14.4" x14ac:dyDescent="0.3">
      <c r="A3" s="28"/>
      <c r="B3" s="29"/>
      <c r="L3" s="6"/>
    </row>
    <row r="4" spans="1:12" ht="15" customHeight="1" x14ac:dyDescent="0.3">
      <c r="A4" s="28"/>
      <c r="B4" s="29"/>
      <c r="C4" s="83" t="s">
        <v>101</v>
      </c>
      <c r="D4" s="83"/>
      <c r="E4" s="83"/>
      <c r="F4" s="83"/>
      <c r="G4" s="83"/>
      <c r="H4" s="83"/>
      <c r="I4" s="83"/>
      <c r="J4" s="83"/>
      <c r="K4" s="83"/>
      <c r="L4" s="83"/>
    </row>
    <row r="5" spans="1:12" ht="15" customHeight="1" x14ac:dyDescent="0.3">
      <c r="A5" s="28"/>
      <c r="B5" s="29"/>
      <c r="C5" s="83"/>
      <c r="D5" s="83"/>
      <c r="E5" s="83"/>
      <c r="F5" s="83"/>
      <c r="G5" s="83"/>
      <c r="H5" s="83"/>
      <c r="I5" s="83"/>
      <c r="J5" s="83"/>
      <c r="K5" s="83"/>
      <c r="L5" s="83"/>
    </row>
    <row r="6" spans="1:12" ht="15" customHeight="1" x14ac:dyDescent="0.3">
      <c r="A6" s="28"/>
      <c r="B6" s="29"/>
      <c r="C6" s="83"/>
      <c r="D6" s="83"/>
      <c r="E6" s="83"/>
      <c r="F6" s="83"/>
      <c r="G6" s="83"/>
      <c r="H6" s="83"/>
      <c r="I6" s="83"/>
      <c r="J6" s="83"/>
      <c r="K6" s="83"/>
      <c r="L6" s="83"/>
    </row>
    <row r="7" spans="1:12" ht="15.6" x14ac:dyDescent="0.3">
      <c r="A7" s="28"/>
      <c r="B7" s="29"/>
      <c r="C7" s="30"/>
      <c r="D7" s="30"/>
      <c r="E7" s="30"/>
      <c r="F7" s="30"/>
      <c r="G7" s="30"/>
      <c r="H7" s="30"/>
      <c r="I7" s="30"/>
      <c r="J7" s="30"/>
      <c r="K7" s="30"/>
      <c r="L7" s="6"/>
    </row>
    <row r="8" spans="1:12" ht="15.6" x14ac:dyDescent="0.3">
      <c r="A8" s="28"/>
      <c r="B8" s="29"/>
      <c r="C8" s="30"/>
      <c r="D8" s="30"/>
      <c r="E8" s="30"/>
      <c r="F8" s="30"/>
      <c r="G8" s="30"/>
      <c r="H8" s="30"/>
      <c r="I8" s="30"/>
      <c r="J8" s="30"/>
      <c r="K8" s="30"/>
      <c r="L8" s="6"/>
    </row>
    <row r="9" spans="1:12" ht="15.6" x14ac:dyDescent="0.3">
      <c r="A9" s="28"/>
      <c r="B9" s="29"/>
      <c r="C9" s="30" t="s">
        <v>56</v>
      </c>
      <c r="D9" s="30"/>
      <c r="E9" s="30"/>
      <c r="F9" s="30"/>
      <c r="G9" s="30"/>
      <c r="H9" s="30"/>
      <c r="I9" s="30"/>
      <c r="J9" s="30"/>
      <c r="K9" s="30"/>
      <c r="L9" s="6"/>
    </row>
    <row r="10" spans="1:12" ht="15.6" x14ac:dyDescent="0.3">
      <c r="A10" s="28"/>
      <c r="B10" s="29"/>
      <c r="C10" s="30"/>
      <c r="D10" s="30"/>
      <c r="E10" s="30"/>
      <c r="F10" s="30"/>
      <c r="G10" s="30"/>
      <c r="H10" s="30"/>
      <c r="I10" s="30"/>
      <c r="J10" s="30"/>
      <c r="K10" s="30"/>
      <c r="L10" s="6"/>
    </row>
    <row r="11" spans="1:12" ht="15.6" x14ac:dyDescent="0.3">
      <c r="A11" s="28"/>
      <c r="B11" s="29"/>
      <c r="C11" s="30"/>
      <c r="D11" s="30"/>
      <c r="E11" s="30"/>
      <c r="F11" s="30"/>
      <c r="G11" s="30"/>
      <c r="H11" s="31"/>
      <c r="I11" s="30"/>
      <c r="J11" s="30"/>
      <c r="K11" s="30"/>
      <c r="L11" s="6"/>
    </row>
    <row r="12" spans="1:12" ht="15.6" x14ac:dyDescent="0.3">
      <c r="A12" s="28"/>
      <c r="B12" s="29"/>
      <c r="C12" s="30"/>
      <c r="D12" s="30"/>
      <c r="E12" s="30"/>
      <c r="F12" s="30"/>
      <c r="G12" s="30"/>
      <c r="H12" s="31"/>
      <c r="I12" s="30"/>
      <c r="J12" s="30"/>
      <c r="K12" s="30"/>
      <c r="L12" s="6"/>
    </row>
    <row r="13" spans="1:12" ht="15" customHeight="1" x14ac:dyDescent="0.3">
      <c r="A13" s="28"/>
      <c r="B13" s="29"/>
      <c r="C13" s="83" t="s">
        <v>57</v>
      </c>
      <c r="D13" s="83"/>
      <c r="E13" s="83"/>
      <c r="F13" s="83"/>
      <c r="G13" s="83"/>
      <c r="H13" s="83"/>
      <c r="I13" s="83"/>
      <c r="J13" s="83"/>
      <c r="K13" s="83"/>
      <c r="L13" s="90"/>
    </row>
    <row r="14" spans="1:12" ht="15" customHeight="1" x14ac:dyDescent="0.3">
      <c r="A14" s="28"/>
      <c r="B14" s="29"/>
      <c r="C14" s="83"/>
      <c r="D14" s="83"/>
      <c r="E14" s="83"/>
      <c r="F14" s="83"/>
      <c r="G14" s="83"/>
      <c r="H14" s="83"/>
      <c r="I14" s="83"/>
      <c r="J14" s="83"/>
      <c r="K14" s="83"/>
      <c r="L14" s="90"/>
    </row>
    <row r="15" spans="1:12" ht="15" customHeight="1" x14ac:dyDescent="0.3">
      <c r="A15" s="28"/>
      <c r="B15" s="29"/>
      <c r="C15" s="83"/>
      <c r="D15" s="83"/>
      <c r="E15" s="83"/>
      <c r="F15" s="83"/>
      <c r="G15" s="83"/>
      <c r="H15" s="83"/>
      <c r="I15" s="83"/>
      <c r="J15" s="83"/>
      <c r="K15" s="83"/>
      <c r="L15" s="90"/>
    </row>
    <row r="16" spans="1:12" ht="15.75" customHeight="1" x14ac:dyDescent="0.3">
      <c r="A16" s="28"/>
      <c r="B16" s="29"/>
      <c r="C16" s="83" t="s">
        <v>105</v>
      </c>
      <c r="D16" s="83"/>
      <c r="E16" s="83"/>
      <c r="F16" s="83"/>
      <c r="G16" s="83"/>
      <c r="H16" s="83"/>
      <c r="I16" s="83"/>
      <c r="J16" s="83"/>
      <c r="K16" s="83"/>
      <c r="L16" s="83"/>
    </row>
    <row r="17" spans="1:12" ht="15" customHeight="1" x14ac:dyDescent="0.3">
      <c r="A17" s="28"/>
      <c r="B17" s="29"/>
      <c r="C17" s="83"/>
      <c r="D17" s="83"/>
      <c r="E17" s="83"/>
      <c r="F17" s="83"/>
      <c r="G17" s="83"/>
      <c r="H17" s="83"/>
      <c r="I17" s="83"/>
      <c r="J17" s="83"/>
      <c r="K17" s="83"/>
      <c r="L17" s="83"/>
    </row>
    <row r="18" spans="1:12" ht="19.5" customHeight="1" x14ac:dyDescent="0.3">
      <c r="A18" s="28"/>
      <c r="B18" s="29"/>
      <c r="C18" s="83"/>
      <c r="D18" s="83"/>
      <c r="E18" s="83"/>
      <c r="F18" s="83"/>
      <c r="G18" s="83"/>
      <c r="H18" s="83"/>
      <c r="I18" s="83"/>
      <c r="J18" s="83"/>
      <c r="K18" s="83"/>
      <c r="L18" s="83"/>
    </row>
    <row r="19" spans="1:12" ht="7.5" customHeight="1" x14ac:dyDescent="0.3">
      <c r="A19" s="28"/>
      <c r="B19" s="29"/>
      <c r="C19" s="30"/>
      <c r="D19" s="30"/>
      <c r="E19" s="30"/>
      <c r="F19" s="30"/>
      <c r="G19" s="30"/>
      <c r="H19" s="30"/>
      <c r="I19" s="30"/>
      <c r="J19" s="30"/>
      <c r="K19" s="30"/>
    </row>
    <row r="20" spans="1:12" ht="10.5" customHeight="1" x14ac:dyDescent="0.3">
      <c r="A20" s="28"/>
      <c r="B20" s="29"/>
      <c r="C20" s="83" t="s">
        <v>102</v>
      </c>
      <c r="D20" s="83"/>
      <c r="E20" s="83"/>
      <c r="F20" s="83"/>
      <c r="G20" s="83"/>
      <c r="H20" s="83"/>
      <c r="I20" s="83"/>
      <c r="J20" s="83"/>
      <c r="K20" s="83"/>
      <c r="L20" s="83"/>
    </row>
    <row r="21" spans="1:12" ht="22.5" customHeight="1" x14ac:dyDescent="0.3">
      <c r="A21" s="28"/>
      <c r="B21" s="29"/>
      <c r="C21" s="83"/>
      <c r="D21" s="83"/>
      <c r="E21" s="83"/>
      <c r="F21" s="83"/>
      <c r="G21" s="83"/>
      <c r="H21" s="83"/>
      <c r="I21" s="83"/>
      <c r="J21" s="83"/>
      <c r="K21" s="83"/>
      <c r="L21" s="83"/>
    </row>
    <row r="22" spans="1:12" ht="8.25" customHeight="1" x14ac:dyDescent="0.3">
      <c r="A22" s="28"/>
      <c r="B22" s="29"/>
      <c r="C22" s="32"/>
      <c r="D22" s="32"/>
      <c r="E22" s="32"/>
      <c r="F22" s="32"/>
      <c r="G22" s="32"/>
      <c r="H22" s="32"/>
      <c r="I22" s="32"/>
      <c r="J22" s="32"/>
      <c r="K22" s="32"/>
    </row>
    <row r="23" spans="1:12" ht="18.75" customHeight="1" x14ac:dyDescent="0.3">
      <c r="A23" s="28"/>
      <c r="B23" s="29"/>
      <c r="C23" s="83" t="s">
        <v>103</v>
      </c>
      <c r="D23" s="83"/>
      <c r="E23" s="83"/>
      <c r="F23" s="83"/>
      <c r="G23" s="83"/>
      <c r="H23" s="83"/>
      <c r="I23" s="83"/>
      <c r="J23" s="83"/>
      <c r="K23" s="83"/>
      <c r="L23" s="83"/>
    </row>
    <row r="24" spans="1:12" ht="15" customHeight="1" thickBot="1" x14ac:dyDescent="0.35">
      <c r="A24" s="33"/>
      <c r="B24" s="34"/>
      <c r="C24" s="83"/>
      <c r="D24" s="83"/>
      <c r="E24" s="83"/>
      <c r="F24" s="83"/>
      <c r="G24" s="83"/>
      <c r="H24" s="83"/>
      <c r="I24" s="83"/>
      <c r="J24" s="83"/>
      <c r="K24" s="83"/>
      <c r="L24" s="83"/>
    </row>
    <row r="25" spans="1:12" ht="20.25" customHeight="1" x14ac:dyDescent="0.3">
      <c r="A25" s="29"/>
      <c r="B25" s="29"/>
      <c r="C25" s="83" t="s">
        <v>104</v>
      </c>
      <c r="D25" s="83"/>
      <c r="E25" s="83"/>
      <c r="F25" s="83"/>
      <c r="G25" s="83"/>
      <c r="H25" s="83"/>
      <c r="I25" s="83"/>
      <c r="J25" s="83"/>
      <c r="K25" s="83"/>
      <c r="L25" s="83"/>
    </row>
    <row r="26" spans="1:12" ht="15" customHeight="1" x14ac:dyDescent="0.3">
      <c r="A26" s="29"/>
      <c r="B26" s="29"/>
      <c r="C26" s="83"/>
      <c r="D26" s="83"/>
      <c r="E26" s="83"/>
      <c r="F26" s="83"/>
      <c r="G26" s="83"/>
      <c r="H26" s="83"/>
      <c r="I26" s="83"/>
      <c r="J26" s="83"/>
      <c r="K26" s="83"/>
      <c r="L26" s="83"/>
    </row>
    <row r="27" spans="1:12" ht="9" customHeight="1" x14ac:dyDescent="0.3">
      <c r="A27" s="29"/>
      <c r="B27" s="29"/>
      <c r="C27" s="83"/>
      <c r="D27" s="83"/>
      <c r="E27" s="83"/>
      <c r="F27" s="83"/>
      <c r="G27" s="83"/>
      <c r="H27" s="83"/>
      <c r="I27" s="83"/>
      <c r="J27" s="83"/>
      <c r="K27" s="83"/>
      <c r="L27" s="83"/>
    </row>
    <row r="28" spans="1:12" ht="15" customHeight="1" x14ac:dyDescent="0.3">
      <c r="A28" s="29"/>
      <c r="B28" s="29"/>
      <c r="C28" s="83"/>
      <c r="D28" s="83"/>
      <c r="E28" s="83"/>
      <c r="F28" s="83"/>
      <c r="G28" s="83"/>
      <c r="H28" s="83"/>
      <c r="I28" s="83"/>
      <c r="J28" s="83"/>
      <c r="K28" s="83"/>
      <c r="L28" s="83"/>
    </row>
    <row r="29" spans="1:12" ht="15" customHeight="1" x14ac:dyDescent="0.3">
      <c r="A29" s="29"/>
      <c r="B29" s="29"/>
    </row>
  </sheetData>
  <sheetProtection password="D8B3" sheet="1" objects="1" scenarios="1" selectLockedCells="1"/>
  <mergeCells count="8">
    <mergeCell ref="C25:L28"/>
    <mergeCell ref="C23:L24"/>
    <mergeCell ref="A1:B1"/>
    <mergeCell ref="C1:L2"/>
    <mergeCell ref="C4:L6"/>
    <mergeCell ref="C13:L15"/>
    <mergeCell ref="C16:L18"/>
    <mergeCell ref="C20:L2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66594-69F9-4071-BA1E-7C569CFC08DA}">
  <sheetPr>
    <tabColor theme="3" tint="-0.249977111117893"/>
  </sheetPr>
  <dimension ref="A1:IR26"/>
  <sheetViews>
    <sheetView showGridLines="0" showRowColHeaders="0" zoomScaleNormal="100" workbookViewId="0"/>
  </sheetViews>
  <sheetFormatPr baseColWidth="10" defaultColWidth="0" defaultRowHeight="0" customHeight="1" zeroHeight="1" x14ac:dyDescent="0.3"/>
  <cols>
    <col min="1" max="1" width="1.5546875" customWidth="1"/>
    <col min="2" max="2" width="32.6640625" customWidth="1"/>
    <col min="3" max="3" width="3.44140625" customWidth="1"/>
    <col min="4" max="4" width="16.44140625" customWidth="1"/>
    <col min="5" max="5" width="2.10937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7" customWidth="1"/>
    <col min="14" max="14" width="19.44140625" customWidth="1"/>
    <col min="15" max="15" width="6.88671875" customWidth="1"/>
    <col min="16" max="16" width="5.88671875" hidden="1" customWidth="1"/>
    <col min="17" max="17" width="6.6640625" hidden="1" customWidth="1"/>
    <col min="18" max="18" width="19.6640625" hidden="1" customWidth="1"/>
    <col min="19" max="19" width="7.5546875" hidden="1" customWidth="1"/>
    <col min="20" max="22" width="11.44140625" hidden="1" customWidth="1"/>
    <col min="23" max="23" width="11.44140625" style="23" hidden="1" customWidth="1"/>
    <col min="24" max="247" width="11.44140625" hidden="1" customWidth="1"/>
    <col min="248" max="248" width="12.109375" hidden="1" customWidth="1"/>
    <col min="249" max="249" width="9.33203125" hidden="1" customWidth="1"/>
    <col min="250" max="250" width="6.5546875" hidden="1" customWidth="1"/>
    <col min="251" max="251" width="9.33203125" hidden="1" customWidth="1"/>
    <col min="252" max="252" width="6.5546875" hidden="1" customWidth="1"/>
    <col min="253" max="16384" width="3.6640625" hidden="1"/>
  </cols>
  <sheetData>
    <row r="1" spans="1:14" ht="9.9" customHeight="1" x14ac:dyDescent="0.3"/>
    <row r="2" spans="1:14" ht="9.9" customHeight="1" thickBot="1" x14ac:dyDescent="0.35"/>
    <row r="3" spans="1:14" ht="16.5" customHeight="1" x14ac:dyDescent="0.3">
      <c r="A3" s="37"/>
      <c r="B3" s="37"/>
      <c r="C3" s="105" t="s">
        <v>58</v>
      </c>
      <c r="D3" s="105"/>
      <c r="E3" s="111" t="str">
        <f>+IF(Ingresos!$E$3="","",Ingresos!$E$3)</f>
        <v/>
      </c>
      <c r="F3" s="112"/>
      <c r="G3" s="112"/>
      <c r="H3" s="112"/>
      <c r="I3" s="112"/>
      <c r="J3" s="112"/>
      <c r="K3" s="113"/>
    </row>
    <row r="4" spans="1:14" ht="17.25" customHeight="1" thickBot="1" x14ac:dyDescent="0.35">
      <c r="A4" s="37"/>
      <c r="B4" s="37"/>
      <c r="C4" s="105"/>
      <c r="D4" s="105"/>
      <c r="E4" s="114"/>
      <c r="F4" s="115"/>
      <c r="G4" s="115"/>
      <c r="H4" s="115"/>
      <c r="I4" s="115"/>
      <c r="J4" s="115"/>
      <c r="K4" s="116"/>
    </row>
    <row r="5" spans="1:14" ht="26.25" customHeight="1" thickBot="1" x14ac:dyDescent="0.35">
      <c r="A5" s="36"/>
      <c r="B5" s="37"/>
      <c r="C5" s="105" t="s">
        <v>10</v>
      </c>
      <c r="D5" s="105"/>
      <c r="E5" s="117">
        <f>+IF(Ingresos!$E$5="","",Ingresos!$E$5)</f>
        <v>45809</v>
      </c>
      <c r="F5" s="118"/>
      <c r="G5" s="118"/>
      <c r="H5" s="118"/>
      <c r="I5" s="118"/>
      <c r="J5" s="118"/>
      <c r="K5" s="119"/>
    </row>
    <row r="6" spans="1:14" ht="14.4" hidden="1" x14ac:dyDescent="0.3">
      <c r="M6" s="1" t="e">
        <f>+IF(N6="Mi presupuesto es positivo","OK",IF(N6="Mi presupuesto es negativo, debo ajustarlo","NO",""))</f>
        <v>#REF!</v>
      </c>
      <c r="N6" s="9" t="e">
        <f>+IF(#REF!=0,"",IF(#REF!&lt;0,"Mi presupuesto es negativo, debo ajustarlo","Mi presupuesto es positivo"))</f>
        <v>#REF!</v>
      </c>
    </row>
    <row r="7" spans="1:14" ht="15" customHeight="1" x14ac:dyDescent="0.3"/>
    <row r="8" spans="1:14" ht="15" customHeight="1" x14ac:dyDescent="0.3"/>
    <row r="9" spans="1:14" ht="15" customHeight="1" x14ac:dyDescent="0.3"/>
    <row r="10" spans="1:14" ht="15" customHeight="1" x14ac:dyDescent="0.3"/>
    <row r="11" spans="1:14" ht="15" customHeight="1" x14ac:dyDescent="0.3">
      <c r="B11" s="80"/>
      <c r="C11" s="80"/>
      <c r="D11" s="80"/>
    </row>
    <row r="12" spans="1:14" ht="15" customHeight="1" x14ac:dyDescent="0.3">
      <c r="B12" s="80"/>
      <c r="C12" s="80"/>
      <c r="D12" s="80"/>
    </row>
    <row r="13" spans="1:14" ht="15" customHeight="1" x14ac:dyDescent="0.3">
      <c r="B13" s="80"/>
      <c r="C13" s="80"/>
      <c r="D13" s="80"/>
    </row>
    <row r="14" spans="1:14" ht="15" customHeight="1" x14ac:dyDescent="0.3">
      <c r="B14" s="80" t="s">
        <v>92</v>
      </c>
      <c r="C14" s="80"/>
      <c r="D14" s="80"/>
      <c r="H14" s="81"/>
      <c r="I14" s="81"/>
      <c r="J14" s="81"/>
    </row>
    <row r="15" spans="1:14" ht="15" customHeight="1" x14ac:dyDescent="0.3">
      <c r="B15" s="80" t="s">
        <v>0</v>
      </c>
      <c r="C15" s="80">
        <f>+'Desvíos Pto-Real'!D10</f>
        <v>4000000</v>
      </c>
      <c r="D15" s="80"/>
      <c r="H15" s="81"/>
      <c r="I15" s="82" t="s">
        <v>93</v>
      </c>
      <c r="J15" s="82" t="s">
        <v>94</v>
      </c>
    </row>
    <row r="16" spans="1:14" ht="15" customHeight="1" x14ac:dyDescent="0.3">
      <c r="B16" s="80" t="s">
        <v>91</v>
      </c>
      <c r="C16" s="80">
        <f>+'Desvíos Pto-Real'!D18</f>
        <v>5250000</v>
      </c>
      <c r="D16" s="80"/>
      <c r="H16" s="81" t="s">
        <v>0</v>
      </c>
      <c r="I16" s="81">
        <f>+'Desvíos Pto-Real'!D10</f>
        <v>4000000</v>
      </c>
      <c r="J16" s="81">
        <f>+'Desvíos Pto-Real'!F10</f>
        <v>0</v>
      </c>
    </row>
    <row r="17" spans="2:15" ht="15" customHeight="1" x14ac:dyDescent="0.3">
      <c r="B17" s="80" t="s">
        <v>90</v>
      </c>
      <c r="C17" s="80">
        <f>+C15-C16</f>
        <v>-1250000</v>
      </c>
      <c r="D17" s="80"/>
      <c r="H17" s="81" t="s">
        <v>91</v>
      </c>
      <c r="I17" s="81">
        <f>+'Desvíos Pto-Real'!D18</f>
        <v>5250000</v>
      </c>
      <c r="J17" s="81">
        <f>+'Desvíos Pto-Real'!F18</f>
        <v>0</v>
      </c>
    </row>
    <row r="18" spans="2:15" ht="15" customHeight="1" x14ac:dyDescent="0.3">
      <c r="B18" s="80"/>
      <c r="C18" s="80"/>
      <c r="D18" s="80"/>
      <c r="H18" s="81" t="s">
        <v>90</v>
      </c>
      <c r="I18" s="81">
        <f>+I16-I17</f>
        <v>-1250000</v>
      </c>
      <c r="J18" s="81">
        <f>+J16-J17</f>
        <v>0</v>
      </c>
    </row>
    <row r="19" spans="2:15" ht="15" customHeight="1" x14ac:dyDescent="0.3">
      <c r="B19" s="80"/>
      <c r="C19" s="80"/>
      <c r="D19" s="80"/>
    </row>
    <row r="20" spans="2:15" ht="15" customHeight="1" x14ac:dyDescent="0.3">
      <c r="B20" s="80"/>
      <c r="C20" s="80"/>
      <c r="D20" s="80"/>
    </row>
    <row r="21" spans="2:15" ht="15" customHeight="1" x14ac:dyDescent="0.3">
      <c r="B21" s="80"/>
      <c r="C21" s="80"/>
      <c r="D21" s="80"/>
    </row>
    <row r="22" spans="2:15" ht="15" customHeight="1" x14ac:dyDescent="0.3">
      <c r="B22" s="80"/>
      <c r="C22" s="80"/>
      <c r="D22" s="80"/>
    </row>
    <row r="23" spans="2:15" ht="15" customHeight="1" x14ac:dyDescent="0.3"/>
    <row r="24" spans="2:15" ht="15" customHeight="1" x14ac:dyDescent="0.3"/>
    <row r="25" spans="2:15" ht="15" customHeight="1" x14ac:dyDescent="0.3">
      <c r="G25" s="144" t="s">
        <v>106</v>
      </c>
      <c r="H25" s="144"/>
      <c r="I25" s="144"/>
      <c r="J25" s="144"/>
      <c r="K25" s="144"/>
      <c r="L25" s="144"/>
      <c r="M25" s="144"/>
      <c r="N25" s="144"/>
      <c r="O25" s="144"/>
    </row>
    <row r="26" spans="2:15" ht="15" customHeight="1" x14ac:dyDescent="0.3">
      <c r="G26" s="144"/>
      <c r="H26" s="144"/>
      <c r="I26" s="144"/>
      <c r="J26" s="144"/>
      <c r="K26" s="144"/>
      <c r="L26" s="144"/>
      <c r="M26" s="144"/>
      <c r="N26" s="144"/>
      <c r="O26" s="144"/>
    </row>
  </sheetData>
  <sheetProtection password="D8F3" sheet="1" objects="1" scenarios="1" selectLockedCells="1"/>
  <mergeCells count="5">
    <mergeCell ref="C3:D4"/>
    <mergeCell ref="E3:K4"/>
    <mergeCell ref="C5:D5"/>
    <mergeCell ref="E5:K5"/>
    <mergeCell ref="G25:O26"/>
  </mergeCells>
  <conditionalFormatting sqref="M6">
    <cfRule type="colorScale" priority="24">
      <colorScale>
        <cfvo type="min"/>
        <cfvo type="max"/>
        <color rgb="FFFF7128"/>
        <color rgb="FFFFEF9C"/>
      </colorScale>
    </cfRule>
  </conditionalFormatting>
  <conditionalFormatting sqref="M6:M7">
    <cfRule type="cellIs" dxfId="3" priority="22" stopIfTrue="1" operator="equal">
      <formula>"NO"</formula>
    </cfRule>
    <cfRule type="cellIs" dxfId="2" priority="23" stopIfTrue="1" operator="equal">
      <formula>"OK"</formula>
    </cfRule>
  </conditionalFormatting>
  <conditionalFormatting sqref="M7">
    <cfRule type="colorScale" priority="33">
      <colorScale>
        <cfvo type="min"/>
        <cfvo type="max"/>
        <color rgb="FFFF7128"/>
        <color rgb="FFFFEF9C"/>
      </colorScale>
    </cfRule>
  </conditionalFormatting>
  <conditionalFormatting sqref="O6:P7">
    <cfRule type="cellIs" dxfId="1" priority="34" stopIfTrue="1" operator="greaterThan">
      <formula>0</formula>
    </cfRule>
    <cfRule type="cellIs" dxfId="0" priority="35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0D94-0ABD-4373-81EF-93FC944CB7CA}">
  <sheetPr codeName="Hoja11">
    <tabColor theme="3" tint="-0.249977111117893"/>
  </sheetPr>
  <dimension ref="A1:IQ26"/>
  <sheetViews>
    <sheetView showGridLines="0" showRowColHeaders="0" zoomScaleNormal="100" workbookViewId="0">
      <selection activeCell="E5" sqref="E5:K5"/>
    </sheetView>
  </sheetViews>
  <sheetFormatPr baseColWidth="10" defaultColWidth="0" defaultRowHeight="14.4" zeroHeight="1" x14ac:dyDescent="0.3"/>
  <cols>
    <col min="1" max="1" width="1.5546875" customWidth="1"/>
    <col min="2" max="2" width="32.6640625" customWidth="1"/>
    <col min="3" max="3" width="1.6640625" customWidth="1"/>
    <col min="4" max="4" width="16.109375" customWidth="1"/>
    <col min="5" max="5" width="1.664062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5.33203125" customWidth="1"/>
    <col min="14" max="14" width="19.44140625" customWidth="1"/>
    <col min="15" max="15" width="14.6640625" customWidth="1"/>
    <col min="16" max="16" width="6.6640625" customWidth="1"/>
    <col min="17" max="17" width="14.6640625" customWidth="1"/>
    <col min="18" max="18" width="6.6640625" customWidth="1"/>
    <col min="19" max="21" width="11.44140625" hidden="1" customWidth="1"/>
    <col min="22" max="22" width="11.44140625" style="23" hidden="1" customWidth="1"/>
    <col min="23" max="246" width="11.44140625" hidden="1" customWidth="1"/>
    <col min="247" max="247" width="12.109375" hidden="1" customWidth="1"/>
    <col min="248" max="248" width="9.33203125" hidden="1" customWidth="1"/>
    <col min="249" max="249" width="6.5546875" hidden="1" customWidth="1"/>
    <col min="250" max="250" width="9.33203125" hidden="1" customWidth="1"/>
    <col min="251" max="251" width="6.5546875" hidden="1" customWidth="1"/>
    <col min="252" max="16384" width="3.6640625" hidden="1"/>
  </cols>
  <sheetData>
    <row r="1" spans="1:22" ht="9.9" customHeight="1" x14ac:dyDescent="0.3"/>
    <row r="2" spans="1:22" ht="9.9" customHeight="1" thickBot="1" x14ac:dyDescent="0.35"/>
    <row r="3" spans="1:22" ht="16.5" customHeight="1" x14ac:dyDescent="0.3">
      <c r="A3" s="37"/>
      <c r="B3" s="37"/>
      <c r="C3" s="105" t="s">
        <v>58</v>
      </c>
      <c r="D3" s="106"/>
      <c r="E3" s="92"/>
      <c r="F3" s="93"/>
      <c r="G3" s="93"/>
      <c r="H3" s="93"/>
      <c r="I3" s="93"/>
      <c r="J3" s="93"/>
      <c r="K3" s="94"/>
    </row>
    <row r="4" spans="1:22" ht="17.25" customHeight="1" thickBot="1" x14ac:dyDescent="0.35">
      <c r="A4" s="37"/>
      <c r="B4" s="37"/>
      <c r="C4" s="105"/>
      <c r="D4" s="106"/>
      <c r="E4" s="95"/>
      <c r="F4" s="96"/>
      <c r="G4" s="96"/>
      <c r="H4" s="96"/>
      <c r="I4" s="96"/>
      <c r="J4" s="96"/>
      <c r="K4" s="97"/>
    </row>
    <row r="5" spans="1:22" ht="26.25" customHeight="1" thickBot="1" x14ac:dyDescent="0.35">
      <c r="A5" s="36"/>
      <c r="B5" s="37"/>
      <c r="C5" s="105" t="s">
        <v>10</v>
      </c>
      <c r="D5" s="106"/>
      <c r="E5" s="100">
        <v>45809</v>
      </c>
      <c r="F5" s="101"/>
      <c r="G5" s="101"/>
      <c r="H5" s="101"/>
      <c r="I5" s="101"/>
      <c r="J5" s="101"/>
      <c r="K5" s="102"/>
    </row>
    <row r="6" spans="1:22" ht="16.2" thickBot="1" x14ac:dyDescent="0.35">
      <c r="E6" s="2"/>
      <c r="F6" s="2"/>
      <c r="G6" s="2"/>
      <c r="H6" s="14" t="s">
        <v>2</v>
      </c>
      <c r="I6" s="14"/>
      <c r="J6" s="14" t="s">
        <v>2</v>
      </c>
      <c r="K6" s="3"/>
      <c r="M6" s="109" t="s">
        <v>11</v>
      </c>
      <c r="N6" s="110"/>
      <c r="O6" s="76" t="s">
        <v>71</v>
      </c>
      <c r="P6" s="76" t="s">
        <v>19</v>
      </c>
      <c r="Q6" s="77" t="s">
        <v>85</v>
      </c>
      <c r="R6" s="76" t="s">
        <v>19</v>
      </c>
      <c r="T6" s="42"/>
      <c r="U6" s="42"/>
      <c r="V6" s="75"/>
    </row>
    <row r="7" spans="1:22" ht="18.600000000000001" thickBot="1" x14ac:dyDescent="0.4">
      <c r="A7" s="10"/>
      <c r="B7" s="13" t="s">
        <v>0</v>
      </c>
      <c r="C7" s="13"/>
      <c r="D7" s="13" t="s">
        <v>1</v>
      </c>
      <c r="E7" s="13"/>
      <c r="F7" s="13" t="s">
        <v>2</v>
      </c>
      <c r="G7" s="4"/>
      <c r="H7" s="13" t="s">
        <v>28</v>
      </c>
      <c r="I7" s="13"/>
      <c r="J7" s="13" t="s">
        <v>29</v>
      </c>
      <c r="K7" s="5"/>
      <c r="M7" s="107" t="s">
        <v>12</v>
      </c>
      <c r="N7" s="108"/>
      <c r="O7" s="44">
        <f>+SUM(O8:O14)</f>
        <v>48000000</v>
      </c>
      <c r="P7" s="48">
        <f>+SUM(P8:P14)</f>
        <v>1</v>
      </c>
      <c r="Q7" s="50">
        <f>+SUM(Q8:Q14)</f>
        <v>4000000</v>
      </c>
      <c r="R7" s="48">
        <f>+SUM(R8:R14)</f>
        <v>1</v>
      </c>
      <c r="T7" s="42"/>
      <c r="U7" s="42"/>
      <c r="V7" s="75"/>
    </row>
    <row r="8" spans="1:22" x14ac:dyDescent="0.3">
      <c r="A8" s="27"/>
      <c r="K8" s="6"/>
      <c r="M8" s="98" t="s">
        <v>3</v>
      </c>
      <c r="N8" s="99"/>
      <c r="O8" s="45">
        <f>+IF($F$9=0,0,$H$9)</f>
        <v>24000000</v>
      </c>
      <c r="P8" s="49">
        <f>+IF(O8&lt;&gt;0,O8/$O$7,"")</f>
        <v>0.5</v>
      </c>
      <c r="Q8" s="51">
        <f>+IF($F$9=0,0,$J$9)</f>
        <v>2000000</v>
      </c>
      <c r="R8" s="49">
        <f>+IF(Q8&lt;&gt;0,Q8/$Q$7,"")</f>
        <v>0.5</v>
      </c>
      <c r="T8" s="42"/>
      <c r="U8" s="42"/>
      <c r="V8" s="75"/>
    </row>
    <row r="9" spans="1:22" ht="15.6" x14ac:dyDescent="0.3">
      <c r="A9" s="27"/>
      <c r="B9" s="12" t="s">
        <v>4</v>
      </c>
      <c r="F9" s="8">
        <v>2000000</v>
      </c>
      <c r="H9" s="72">
        <f>F9*IF(V9=2,365,IF(V9=3,52,IF(V9=4,26,IF(V9=5,12,IF(V9=6,6,IF(V9=7,4,1))))))</f>
        <v>24000000</v>
      </c>
      <c r="I9" s="70"/>
      <c r="J9" s="72">
        <f>F9*IF(V9=2,30,IF(V9=3,4,IF(V9=4,2,IF(V9=5,1,IF(V9=6,1/2,IF(V9=7,1/3,IF(V9=8,1/12,0)))))))</f>
        <v>2000000</v>
      </c>
      <c r="K9" s="6"/>
      <c r="M9" s="98" t="s">
        <v>22</v>
      </c>
      <c r="N9" s="99"/>
      <c r="O9" s="45">
        <f>+IF($F$11=0,0,$H$11)</f>
        <v>24000000</v>
      </c>
      <c r="P9" s="49">
        <f t="shared" ref="P9:P14" si="0">+IF(O9&lt;&gt;0,O9/$O$7,"")</f>
        <v>0.5</v>
      </c>
      <c r="Q9" s="51">
        <f>+IF($F$11=0,0,$J$11)</f>
        <v>2000000</v>
      </c>
      <c r="R9" s="49">
        <f t="shared" ref="R9:R14" si="1">+IF(Q9&lt;&gt;0,Q9/$Q$7,"")</f>
        <v>0.5</v>
      </c>
      <c r="T9" s="42" t="s">
        <v>86</v>
      </c>
      <c r="U9" s="42"/>
      <c r="V9" s="75">
        <v>5</v>
      </c>
    </row>
    <row r="10" spans="1:22" ht="15.6" x14ac:dyDescent="0.3">
      <c r="A10" s="27"/>
      <c r="B10" s="7"/>
      <c r="H10" s="15"/>
      <c r="I10" s="70"/>
      <c r="J10" s="15"/>
      <c r="K10" s="6"/>
      <c r="M10" s="98" t="s">
        <v>25</v>
      </c>
      <c r="N10" s="99"/>
      <c r="O10" s="45">
        <f>+IF($F$13=0,0,$H$13)</f>
        <v>0</v>
      </c>
      <c r="P10" s="49" t="str">
        <f t="shared" si="0"/>
        <v/>
      </c>
      <c r="Q10" s="51">
        <f>+IF($F$13=0,0,$J$13)</f>
        <v>0</v>
      </c>
      <c r="R10" s="49" t="str">
        <f t="shared" si="1"/>
        <v/>
      </c>
      <c r="T10" s="42" t="s">
        <v>30</v>
      </c>
      <c r="U10" s="42"/>
      <c r="V10" s="75"/>
    </row>
    <row r="11" spans="1:22" ht="15.6" x14ac:dyDescent="0.3">
      <c r="A11" s="27"/>
      <c r="B11" s="12" t="s">
        <v>21</v>
      </c>
      <c r="F11" s="8">
        <v>2000000</v>
      </c>
      <c r="H11" s="72">
        <f>F11*IF(V11=2,365,IF(V11=3,52,IF(V11=4,26,IF(V11=5,12,IF(V11=6,6,IF(V11=7,4,1))))))</f>
        <v>24000000</v>
      </c>
      <c r="I11" s="70"/>
      <c r="J11" s="72">
        <f>F11*IF(V11=2,30,IF(V11=3,4,IF(V11=4,2,IF(V11=5,1,IF(V11=6,1/2,IF(V11=7,1/3,IF(V11=8,1/12,0)))))))</f>
        <v>2000000</v>
      </c>
      <c r="K11" s="6"/>
      <c r="M11" s="98" t="s">
        <v>26</v>
      </c>
      <c r="N11" s="99"/>
      <c r="O11" s="45">
        <f>+IF($F$15=0,0,$H$15)</f>
        <v>0</v>
      </c>
      <c r="P11" s="49" t="str">
        <f t="shared" si="0"/>
        <v/>
      </c>
      <c r="Q11" s="51">
        <f>+IF($F$15=0,0,$J$15)</f>
        <v>0</v>
      </c>
      <c r="R11" s="49" t="str">
        <f t="shared" si="1"/>
        <v/>
      </c>
      <c r="T11" s="42" t="s">
        <v>31</v>
      </c>
      <c r="U11" s="42"/>
      <c r="V11" s="75">
        <v>5</v>
      </c>
    </row>
    <row r="12" spans="1:22" ht="15.6" x14ac:dyDescent="0.3">
      <c r="A12" s="27"/>
      <c r="B12" s="7"/>
      <c r="H12" s="15"/>
      <c r="I12" s="70"/>
      <c r="J12" s="15"/>
      <c r="K12" s="6"/>
      <c r="M12" s="98" t="s">
        <v>7</v>
      </c>
      <c r="N12" s="99"/>
      <c r="O12" s="45">
        <f>+IF($F$17=0,0,$H$17)</f>
        <v>0</v>
      </c>
      <c r="P12" s="49" t="str">
        <f t="shared" si="0"/>
        <v/>
      </c>
      <c r="Q12" s="51">
        <f>+IF($F$17=0,0,$J$17)</f>
        <v>0</v>
      </c>
      <c r="R12" s="49" t="str">
        <f t="shared" si="1"/>
        <v/>
      </c>
      <c r="T12" s="42" t="s">
        <v>29</v>
      </c>
      <c r="U12" s="42"/>
      <c r="V12" s="75"/>
    </row>
    <row r="13" spans="1:22" ht="15.6" x14ac:dyDescent="0.3">
      <c r="A13" s="27"/>
      <c r="B13" s="12" t="s">
        <v>24</v>
      </c>
      <c r="F13" s="8"/>
      <c r="H13" s="72">
        <f>F13*IF(V13=2,365,IF(V13=3,52,IF(V13=4,26,IF(V13=5,12,IF(V13=6,6,IF(V13=7,4,1))))))</f>
        <v>0</v>
      </c>
      <c r="I13" s="70"/>
      <c r="J13" s="72">
        <f>F13*IF(V13=2,30,IF(V13=3,4,IF(V13=4,2,IF(V13=5,1,IF(V13=6,1/2,IF(V13=7,1/3,IF(V13=8,1/12,0)))))))</f>
        <v>0</v>
      </c>
      <c r="K13" s="6"/>
      <c r="M13" s="24" t="s">
        <v>8</v>
      </c>
      <c r="N13" s="25"/>
      <c r="O13" s="45">
        <f>+IF($F$19=0,0,$H$19)</f>
        <v>0</v>
      </c>
      <c r="P13" s="49" t="str">
        <f t="shared" si="0"/>
        <v/>
      </c>
      <c r="Q13" s="51">
        <f>+IF($F$19=0,0,$J$19)</f>
        <v>0</v>
      </c>
      <c r="R13" s="49" t="str">
        <f t="shared" si="1"/>
        <v/>
      </c>
      <c r="T13" s="42" t="s">
        <v>32</v>
      </c>
      <c r="U13" s="42"/>
      <c r="V13" s="75">
        <v>5</v>
      </c>
    </row>
    <row r="14" spans="1:22" ht="16.2" thickBot="1" x14ac:dyDescent="0.35">
      <c r="A14" s="27"/>
      <c r="B14" s="7"/>
      <c r="H14" s="15"/>
      <c r="I14" s="70"/>
      <c r="J14" s="15"/>
      <c r="K14" s="6"/>
      <c r="M14" s="98" t="s">
        <v>27</v>
      </c>
      <c r="N14" s="99"/>
      <c r="O14" s="45">
        <f>+IF($F$21=0,0,$H$21+$H$23)</f>
        <v>0</v>
      </c>
      <c r="P14" s="49" t="str">
        <f t="shared" si="0"/>
        <v/>
      </c>
      <c r="Q14" s="51">
        <f>+IF($F$21=0,0,IF($F$23=0,0,$J$21+$J$23))</f>
        <v>0</v>
      </c>
      <c r="R14" s="49" t="str">
        <f t="shared" si="1"/>
        <v/>
      </c>
      <c r="T14" s="42" t="s">
        <v>33</v>
      </c>
      <c r="U14" s="42"/>
      <c r="V14" s="75"/>
    </row>
    <row r="15" spans="1:22" ht="16.2" thickBot="1" x14ac:dyDescent="0.35">
      <c r="A15" s="27"/>
      <c r="B15" s="12" t="s">
        <v>23</v>
      </c>
      <c r="F15" s="8"/>
      <c r="H15" s="72">
        <f>F15*IF(V15=2,365,IF(V15=3,52,IF(V15=4,26,IF(V15=5,12,IF(V15=6,6,IF(V15=7,4,1))))))</f>
        <v>0</v>
      </c>
      <c r="I15" s="70"/>
      <c r="J15" s="72">
        <f>F15*IF(V15=2,30,IF(V15=3,4,IF(V15=4,2,IF(V15=5,1,IF(V15=6,1/2,IF(V15=7,1/3,IF(V15=8,1/12,0)))))))</f>
        <v>0</v>
      </c>
      <c r="K15" s="6"/>
      <c r="M15" s="103" t="s">
        <v>13</v>
      </c>
      <c r="N15" s="104"/>
      <c r="O15" s="46">
        <f>+SUM(O16:O21)</f>
        <v>64000000</v>
      </c>
      <c r="P15" s="54">
        <f>+SUM(P16:P21)</f>
        <v>1</v>
      </c>
      <c r="Q15" s="52">
        <f>+SUM(Q16:Q21)</f>
        <v>5250000</v>
      </c>
      <c r="R15" s="54">
        <f>+SUM(R16:R21)</f>
        <v>0.99999999999999989</v>
      </c>
      <c r="T15" s="42" t="s">
        <v>28</v>
      </c>
      <c r="U15" s="42"/>
      <c r="V15" s="75">
        <v>1</v>
      </c>
    </row>
    <row r="16" spans="1:22" ht="15.6" x14ac:dyDescent="0.3">
      <c r="A16" s="27"/>
      <c r="B16" s="7"/>
      <c r="H16" s="15"/>
      <c r="I16" s="70"/>
      <c r="J16" s="15"/>
      <c r="K16" s="6"/>
      <c r="M16" s="98" t="s">
        <v>14</v>
      </c>
      <c r="N16" s="99"/>
      <c r="O16" s="45">
        <f>+'Obligaciones Fcieras'!$H$24</f>
        <v>15000000</v>
      </c>
      <c r="P16" s="49">
        <f t="shared" ref="P16:P21" si="2">+IF(O16&lt;&gt;0,O16/$O$15,"")</f>
        <v>0.234375</v>
      </c>
      <c r="Q16" s="51">
        <f>+'Obligaciones Fcieras'!$J$24</f>
        <v>1250000</v>
      </c>
      <c r="R16" s="49">
        <f t="shared" ref="R16:R21" si="3">+IF(Q16&lt;&gt;0,Q16/$Q$15,"")</f>
        <v>0.23809523809523808</v>
      </c>
      <c r="T16" s="42"/>
      <c r="U16" s="42"/>
      <c r="V16" s="75"/>
    </row>
    <row r="17" spans="1:22" ht="15.6" x14ac:dyDescent="0.3">
      <c r="A17" s="27"/>
      <c r="B17" s="12" t="s">
        <v>5</v>
      </c>
      <c r="F17" s="8"/>
      <c r="H17" s="72">
        <f>F17*IF(V17=2,365,IF(V17=3,52,IF(V17=4,26,IF(V17=5,12,IF(V17=6,6,IF(V17=7,4,1))))))</f>
        <v>0</v>
      </c>
      <c r="I17" s="70"/>
      <c r="J17" s="72">
        <f>F17*IF(V17=2,30,IF(V17=3,4,IF(V17=4,2,IF(V17=5,1,IF(V17=6,1/2,IF(V17=7,1/3,IF(V17=8,1/12,0)))))))</f>
        <v>0</v>
      </c>
      <c r="K17" s="6"/>
      <c r="M17" s="98" t="s">
        <v>15</v>
      </c>
      <c r="N17" s="99"/>
      <c r="O17" s="45">
        <f>+'Gastos del Hogar'!$H$31</f>
        <v>30000000</v>
      </c>
      <c r="P17" s="49">
        <f t="shared" si="2"/>
        <v>0.46875</v>
      </c>
      <c r="Q17" s="51">
        <f>+'Gastos del Hogar'!$J$31</f>
        <v>2500000</v>
      </c>
      <c r="R17" s="49">
        <f t="shared" si="3"/>
        <v>0.47619047619047616</v>
      </c>
      <c r="T17" s="42"/>
      <c r="U17" s="42"/>
      <c r="V17" s="75">
        <v>5</v>
      </c>
    </row>
    <row r="18" spans="1:22" ht="15.6" x14ac:dyDescent="0.3">
      <c r="A18" s="27"/>
      <c r="B18" s="7"/>
      <c r="H18" s="15"/>
      <c r="I18" s="70"/>
      <c r="J18" s="15"/>
      <c r="K18" s="6"/>
      <c r="M18" s="98" t="s">
        <v>16</v>
      </c>
      <c r="N18" s="99"/>
      <c r="O18" s="45">
        <f>+Salud!$H$25</f>
        <v>500000</v>
      </c>
      <c r="P18" s="49">
        <f t="shared" si="2"/>
        <v>7.8125E-3</v>
      </c>
      <c r="Q18" s="51">
        <f>+Salud!$J$25</f>
        <v>0</v>
      </c>
      <c r="R18" s="49" t="str">
        <f t="shared" si="3"/>
        <v/>
      </c>
      <c r="T18" s="42"/>
      <c r="U18" s="42"/>
      <c r="V18" s="75"/>
    </row>
    <row r="19" spans="1:22" ht="15.6" x14ac:dyDescent="0.3">
      <c r="A19" s="27"/>
      <c r="B19" s="12" t="s">
        <v>6</v>
      </c>
      <c r="F19" s="8"/>
      <c r="H19" s="72">
        <f>F19*IF(V19=2,365,IF(V19=3,52,IF(V19=4,26,IF(V19=5,12,IF(V19=6,6,IF(V19=7,4,1))))))</f>
        <v>0</v>
      </c>
      <c r="I19" s="70"/>
      <c r="J19" s="72">
        <f>F19*IF(V19=2,30,IF(V19=3,4,IF(V19=4,2,IF(V19=5,1,IF(V19=6,1/2,IF(V19=7,1/3,IF(V19=8,1/12,0)))))))</f>
        <v>0</v>
      </c>
      <c r="K19" s="6"/>
      <c r="M19" s="98" t="s">
        <v>17</v>
      </c>
      <c r="N19" s="99"/>
      <c r="O19" s="45">
        <f>+'Educación-Hijos'!$H$25</f>
        <v>9600000</v>
      </c>
      <c r="P19" s="49">
        <f t="shared" si="2"/>
        <v>0.15</v>
      </c>
      <c r="Q19" s="51">
        <f>+'Educación-Hijos'!$J$25</f>
        <v>800000</v>
      </c>
      <c r="R19" s="49">
        <f t="shared" si="3"/>
        <v>0.15238095238095239</v>
      </c>
      <c r="T19" s="42"/>
      <c r="U19" s="42"/>
      <c r="V19" s="75">
        <v>5</v>
      </c>
    </row>
    <row r="20" spans="1:22" ht="15.6" x14ac:dyDescent="0.3">
      <c r="A20" s="27"/>
      <c r="B20" s="7"/>
      <c r="H20" s="15"/>
      <c r="I20" s="70"/>
      <c r="J20" s="15"/>
      <c r="K20" s="6"/>
      <c r="M20" s="98" t="s">
        <v>18</v>
      </c>
      <c r="N20" s="99"/>
      <c r="O20" s="45">
        <f>+'Transporte-Auto'!$H$27</f>
        <v>500000</v>
      </c>
      <c r="P20" s="49">
        <f t="shared" si="2"/>
        <v>7.8125E-3</v>
      </c>
      <c r="Q20" s="51">
        <f>+'Transporte-Auto'!$J$27</f>
        <v>0</v>
      </c>
      <c r="R20" s="49" t="str">
        <f t="shared" si="3"/>
        <v/>
      </c>
      <c r="T20" s="42"/>
      <c r="U20" s="42"/>
      <c r="V20" s="75"/>
    </row>
    <row r="21" spans="1:22" ht="16.2" thickBot="1" x14ac:dyDescent="0.35">
      <c r="A21" s="27"/>
      <c r="B21" s="19" t="s">
        <v>70</v>
      </c>
      <c r="F21" s="8"/>
      <c r="H21" s="72">
        <f>F21*IF(V21=2,365,IF(V21=3,52,IF(V21=4,26,IF(V21=5,12,IF(V21=6,6,IF(V21=7,4,1))))))</f>
        <v>0</v>
      </c>
      <c r="I21" s="70"/>
      <c r="J21" s="72">
        <f>F21*IF(V21=2,30,IF(V21=3,4,IF(V21=4,2,IF(V21=5,1,IF(V21=6,1/2,IF(V21=7,1/3,IF(V21=8,1/12,0)))))))</f>
        <v>0</v>
      </c>
      <c r="K21" s="6"/>
      <c r="M21" s="98" t="s">
        <v>20</v>
      </c>
      <c r="N21" s="99"/>
      <c r="O21" s="45">
        <f>+'Comida-Entretenimiento'!$H$23</f>
        <v>8400000</v>
      </c>
      <c r="P21" s="49">
        <f t="shared" si="2"/>
        <v>0.13125000000000001</v>
      </c>
      <c r="Q21" s="51">
        <f>+'Comida-Entretenimiento'!$J$23</f>
        <v>700000</v>
      </c>
      <c r="R21" s="49">
        <f t="shared" si="3"/>
        <v>0.13333333333333333</v>
      </c>
      <c r="T21" s="42"/>
      <c r="U21" s="42"/>
      <c r="V21" s="75">
        <v>1</v>
      </c>
    </row>
    <row r="22" spans="1:22" ht="15" thickBot="1" x14ac:dyDescent="0.35">
      <c r="A22" s="27"/>
      <c r="K22" s="6"/>
      <c r="M22" s="103" t="s">
        <v>9</v>
      </c>
      <c r="N22" s="104"/>
      <c r="O22" s="47">
        <f>+O7-O15</f>
        <v>-16000000</v>
      </c>
      <c r="P22" s="47"/>
      <c r="Q22" s="53">
        <f>+Q7-Q15</f>
        <v>-1250000</v>
      </c>
      <c r="R22" s="55"/>
      <c r="T22" s="42"/>
      <c r="U22" s="42"/>
      <c r="V22" s="75"/>
    </row>
    <row r="23" spans="1:22" ht="15.6" x14ac:dyDescent="0.3">
      <c r="A23" s="27"/>
      <c r="B23" s="19" t="s">
        <v>70</v>
      </c>
      <c r="F23" s="8"/>
      <c r="H23" s="72">
        <f>F23*IF(V23=2,365,IF(V23=3,52,IF(V23=4,26,IF(V23=5,12,IF(V23=6,6,IF(V23=7,4,1))))))</f>
        <v>0</v>
      </c>
      <c r="I23" s="70"/>
      <c r="J23" s="72">
        <f>F23*IF(V23=2,30,IF(V23=3,4,IF(V23=4,2,IF(V23=5,1,IF(V23=6,1/2,IF(V23=7,1/3,IF(V23=8,1/12,0)))))))</f>
        <v>0</v>
      </c>
      <c r="K23" s="6"/>
      <c r="M23" s="91"/>
      <c r="N23" s="91"/>
      <c r="O23" s="15"/>
      <c r="P23" s="15"/>
      <c r="Q23" s="15"/>
      <c r="R23" s="39"/>
      <c r="T23" s="42"/>
      <c r="U23" s="42"/>
      <c r="V23" s="75">
        <v>1</v>
      </c>
    </row>
    <row r="24" spans="1:22" x14ac:dyDescent="0.3">
      <c r="A24" s="27"/>
      <c r="K24" s="6"/>
      <c r="M24" s="1" t="str">
        <f>+IF(N24="Mi presupuesto es positivo","OK",IF(N24="Mi presupuesto es negativo, debo ajustarlo","NO",""))</f>
        <v>NO</v>
      </c>
      <c r="N24" s="9" t="str">
        <f>+IF(O22=0,"",IF(O22&lt;0,"Mi presupuesto es negativo, debo ajustarlo","Mi presupuesto es positivo"))</f>
        <v>Mi presupuesto es negativo, debo ajustarlo</v>
      </c>
      <c r="O24" s="15"/>
      <c r="P24" s="15"/>
      <c r="Q24" s="15"/>
      <c r="R24" s="39"/>
      <c r="T24" s="42"/>
      <c r="U24" s="42"/>
      <c r="V24" s="75"/>
    </row>
    <row r="25" spans="1:22" x14ac:dyDescent="0.3">
      <c r="A25" s="27"/>
      <c r="F25" s="20" t="s">
        <v>9</v>
      </c>
      <c r="G25" s="16"/>
      <c r="H25" s="17">
        <f>+SUM(H9:H23)</f>
        <v>48000000</v>
      </c>
      <c r="I25" s="17"/>
      <c r="J25" s="17">
        <f>+SUM(J9:J23)</f>
        <v>4000000</v>
      </c>
      <c r="K25" s="6"/>
      <c r="T25" s="42"/>
      <c r="U25" s="42"/>
      <c r="V25" s="75"/>
    </row>
    <row r="26" spans="1:22" ht="15" thickBot="1" x14ac:dyDescent="0.35">
      <c r="A26" s="26"/>
      <c r="B26" s="10"/>
      <c r="C26" s="10"/>
      <c r="D26" s="10"/>
      <c r="E26" s="10"/>
      <c r="F26" s="10"/>
      <c r="G26" s="10"/>
      <c r="H26" s="10"/>
      <c r="I26" s="10"/>
      <c r="J26" s="10"/>
      <c r="K26" s="11"/>
      <c r="M26" s="1" t="str">
        <f>+IF(N26="Mi presupuesto es positivo","OK",IF(N26="Mi presupuesto es negativo, debo ajustarlo","NO",""))</f>
        <v/>
      </c>
      <c r="N26" s="9" t="str">
        <f>+IF(O24=0,"",IF(O24&lt;0,"Mi presupuesto es negativo, debo ajustarlo","Mi presupuesto es positivo"))</f>
        <v/>
      </c>
    </row>
  </sheetData>
  <sheetProtection password="D8F3" sheet="1" selectLockedCells="1"/>
  <mergeCells count="21">
    <mergeCell ref="C3:D4"/>
    <mergeCell ref="C5:D5"/>
    <mergeCell ref="M8:N8"/>
    <mergeCell ref="M9:N9"/>
    <mergeCell ref="M17:N17"/>
    <mergeCell ref="M7:N7"/>
    <mergeCell ref="M6:N6"/>
    <mergeCell ref="M15:N15"/>
    <mergeCell ref="M16:N16"/>
    <mergeCell ref="M23:N23"/>
    <mergeCell ref="E3:K4"/>
    <mergeCell ref="M10:N10"/>
    <mergeCell ref="M11:N11"/>
    <mergeCell ref="M12:N12"/>
    <mergeCell ref="E5:K5"/>
    <mergeCell ref="M19:N19"/>
    <mergeCell ref="M14:N14"/>
    <mergeCell ref="M20:N20"/>
    <mergeCell ref="M22:N22"/>
    <mergeCell ref="M18:N18"/>
    <mergeCell ref="M21:N21"/>
  </mergeCells>
  <conditionalFormatting sqref="M24">
    <cfRule type="cellIs" dxfId="206" priority="1" stopIfTrue="1" operator="equal">
      <formula>"NO"</formula>
    </cfRule>
    <cfRule type="cellIs" dxfId="205" priority="2" stopIfTrue="1" operator="equal">
      <formula>"OK"</formula>
    </cfRule>
    <cfRule type="colorScale" priority="3">
      <colorScale>
        <cfvo type="min"/>
        <cfvo type="max"/>
        <color rgb="FFFF7128"/>
        <color rgb="FFFFEF9C"/>
      </colorScale>
    </cfRule>
    <cfRule type="cellIs" dxfId="204" priority="4" stopIfTrue="1" operator="equal">
      <formula>"NO"</formula>
    </cfRule>
    <cfRule type="cellIs" dxfId="203" priority="5" stopIfTrue="1" operator="equal">
      <formula>"OK"</formula>
    </cfRule>
    <cfRule type="colorScale" priority="6">
      <colorScale>
        <cfvo type="min"/>
        <cfvo type="max"/>
        <color rgb="FFFF7128"/>
        <color rgb="FFFFEF9C"/>
      </colorScale>
    </cfRule>
  </conditionalFormatting>
  <conditionalFormatting sqref="M26">
    <cfRule type="cellIs" dxfId="202" priority="14" stopIfTrue="1" operator="equal">
      <formula>"NO"</formula>
    </cfRule>
    <cfRule type="cellIs" dxfId="201" priority="15" stopIfTrue="1" operator="equal">
      <formula>"OK"</formula>
    </cfRule>
    <cfRule type="colorScale" priority="16">
      <colorScale>
        <cfvo type="min"/>
        <cfvo type="max"/>
        <color rgb="FFFF7128"/>
        <color rgb="FFFFEF9C"/>
      </colorScale>
    </cfRule>
  </conditionalFormatting>
  <conditionalFormatting sqref="O22:Q24">
    <cfRule type="cellIs" dxfId="200" priority="7" stopIfTrue="1" operator="greaterThan">
      <formula>0</formula>
    </cfRule>
    <cfRule type="cellIs" dxfId="199" priority="8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H20 H18 H16 H14 H12 H10:H11 H13 H15 H17 H19 H21:H23 J12 J14 J16 J18 J20 J22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73708" r:id="rId4" name="Drop Down 383788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167640</xdr:rowOff>
                  </from>
                  <to>
                    <xdr:col>3</xdr:col>
                    <xdr:colOff>1074420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143" r:id="rId5" name="Drop Down 384223">
              <controlPr defaultSize="0" autoLine="0" autoPict="0">
                <anchor moveWithCells="1">
                  <from>
                    <xdr:col>3</xdr:col>
                    <xdr:colOff>0</xdr:colOff>
                    <xdr:row>10</xdr:row>
                    <xdr:rowOff>7620</xdr:rowOff>
                  </from>
                  <to>
                    <xdr:col>3</xdr:col>
                    <xdr:colOff>1074420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144" r:id="rId6" name="Drop Down 384224">
              <controlPr defaultSize="0" autoLine="0" autoPict="0">
                <anchor moveWithCells="1">
                  <from>
                    <xdr:col>3</xdr:col>
                    <xdr:colOff>7620</xdr:colOff>
                    <xdr:row>11</xdr:row>
                    <xdr:rowOff>190500</xdr:rowOff>
                  </from>
                  <to>
                    <xdr:col>3</xdr:col>
                    <xdr:colOff>1082040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145" r:id="rId7" name="Drop Down 384225">
              <controlPr defaultSize="0" autoLine="0" autoPict="0">
                <anchor moveWithCells="1">
                  <from>
                    <xdr:col>3</xdr:col>
                    <xdr:colOff>7620</xdr:colOff>
                    <xdr:row>14</xdr:row>
                    <xdr:rowOff>0</xdr:rowOff>
                  </from>
                  <to>
                    <xdr:col>3</xdr:col>
                    <xdr:colOff>1082040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146" r:id="rId8" name="Drop Down 384226">
              <controlPr defaultSize="0" autoLine="0" autoPict="0">
                <anchor moveWithCells="1">
                  <from>
                    <xdr:col>3</xdr:col>
                    <xdr:colOff>0</xdr:colOff>
                    <xdr:row>15</xdr:row>
                    <xdr:rowOff>182880</xdr:rowOff>
                  </from>
                  <to>
                    <xdr:col>3</xdr:col>
                    <xdr:colOff>1074420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147" r:id="rId9" name="Drop Down 384227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182880</xdr:rowOff>
                  </from>
                  <to>
                    <xdr:col>3</xdr:col>
                    <xdr:colOff>1074420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148" r:id="rId10" name="Drop Down 384228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182880</xdr:rowOff>
                  </from>
                  <to>
                    <xdr:col>3</xdr:col>
                    <xdr:colOff>1074420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95094" r:id="rId11" name="Drop Down 385718">
              <controlPr defaultSize="0" autoLine="0" autoPict="0">
                <anchor moveWithCells="1">
                  <from>
                    <xdr:col>3</xdr:col>
                    <xdr:colOff>0</xdr:colOff>
                    <xdr:row>21</xdr:row>
                    <xdr:rowOff>175260</xdr:rowOff>
                  </from>
                  <to>
                    <xdr:col>3</xdr:col>
                    <xdr:colOff>1074420</xdr:colOff>
                    <xdr:row>23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75EF6-ED53-407A-807C-0AD121262A1D}">
  <sheetPr>
    <tabColor theme="3" tint="-0.249977111117893"/>
  </sheetPr>
  <dimension ref="A1:IQ26"/>
  <sheetViews>
    <sheetView showGridLines="0" showRowColHeaders="0" zoomScaleNormal="100" workbookViewId="0">
      <selection activeCell="F9" sqref="F9"/>
    </sheetView>
  </sheetViews>
  <sheetFormatPr baseColWidth="10" defaultColWidth="0" defaultRowHeight="14.4" zeroHeight="1" x14ac:dyDescent="0.3"/>
  <cols>
    <col min="1" max="1" width="1.5546875" customWidth="1"/>
    <col min="2" max="2" width="32.6640625" customWidth="1"/>
    <col min="3" max="3" width="1.6640625" customWidth="1"/>
    <col min="4" max="4" width="15.6640625" customWidth="1"/>
    <col min="5" max="5" width="1.664062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5.33203125" customWidth="1"/>
    <col min="14" max="14" width="19.44140625" customWidth="1"/>
    <col min="15" max="15" width="14.6640625" customWidth="1"/>
    <col min="16" max="16" width="6.6640625" customWidth="1"/>
    <col min="17" max="17" width="14.6640625" customWidth="1"/>
    <col min="18" max="18" width="7.5546875" bestFit="1" customWidth="1"/>
    <col min="19" max="21" width="11.44140625" hidden="1" customWidth="1"/>
    <col min="22" max="22" width="11.44140625" style="23" hidden="1" customWidth="1"/>
    <col min="23" max="246" width="11.44140625" hidden="1" customWidth="1"/>
    <col min="247" max="247" width="12.109375" hidden="1" customWidth="1"/>
    <col min="248" max="248" width="9.33203125" hidden="1" customWidth="1"/>
    <col min="249" max="249" width="6.5546875" hidden="1" customWidth="1"/>
    <col min="250" max="250" width="9.33203125" hidden="1" customWidth="1"/>
    <col min="251" max="251" width="6.5546875" hidden="1" customWidth="1"/>
    <col min="252" max="16384" width="3.6640625" hidden="1"/>
  </cols>
  <sheetData>
    <row r="1" spans="1:22" ht="9.9" customHeight="1" x14ac:dyDescent="0.3"/>
    <row r="2" spans="1:22" ht="9.9" customHeight="1" thickBot="1" x14ac:dyDescent="0.35"/>
    <row r="3" spans="1:22" ht="16.5" customHeight="1" x14ac:dyDescent="0.3">
      <c r="A3" s="40"/>
      <c r="B3" s="37"/>
      <c r="C3" s="105" t="s">
        <v>58</v>
      </c>
      <c r="D3" s="106"/>
      <c r="E3" s="111" t="str">
        <f>+IF(Ingresos!E3="","",Ingresos!E3)</f>
        <v/>
      </c>
      <c r="F3" s="112"/>
      <c r="G3" s="112"/>
      <c r="H3" s="112"/>
      <c r="I3" s="112"/>
      <c r="J3" s="112"/>
      <c r="K3" s="113"/>
    </row>
    <row r="4" spans="1:22" ht="17.25" customHeight="1" thickBot="1" x14ac:dyDescent="0.35">
      <c r="A4" s="40"/>
      <c r="B4" s="37"/>
      <c r="C4" s="105"/>
      <c r="D4" s="106"/>
      <c r="E4" s="114"/>
      <c r="F4" s="115"/>
      <c r="G4" s="115"/>
      <c r="H4" s="115"/>
      <c r="I4" s="115"/>
      <c r="J4" s="115"/>
      <c r="K4" s="116"/>
    </row>
    <row r="5" spans="1:22" ht="26.25" customHeight="1" thickBot="1" x14ac:dyDescent="0.35">
      <c r="A5" s="41"/>
      <c r="B5" s="37"/>
      <c r="C5" s="105" t="s">
        <v>10</v>
      </c>
      <c r="D5" s="106"/>
      <c r="E5" s="117">
        <f>+IF(Ingresos!E5="","",Ingresos!E5)</f>
        <v>45809</v>
      </c>
      <c r="F5" s="118"/>
      <c r="G5" s="118"/>
      <c r="H5" s="118"/>
      <c r="I5" s="118"/>
      <c r="J5" s="118"/>
      <c r="K5" s="119"/>
    </row>
    <row r="6" spans="1:22" ht="16.2" thickBot="1" x14ac:dyDescent="0.35">
      <c r="A6" s="27"/>
      <c r="H6" s="35" t="s">
        <v>2</v>
      </c>
      <c r="I6" s="35"/>
      <c r="J6" s="35" t="s">
        <v>2</v>
      </c>
      <c r="K6" s="6"/>
      <c r="M6" s="109" t="s">
        <v>11</v>
      </c>
      <c r="N6" s="110"/>
      <c r="O6" s="76" t="s">
        <v>71</v>
      </c>
      <c r="P6" s="76" t="s">
        <v>19</v>
      </c>
      <c r="Q6" s="77" t="s">
        <v>85</v>
      </c>
      <c r="R6" s="76" t="s">
        <v>19</v>
      </c>
    </row>
    <row r="7" spans="1:22" ht="18.600000000000001" thickBot="1" x14ac:dyDescent="0.4">
      <c r="A7" s="26"/>
      <c r="B7" s="13" t="s">
        <v>40</v>
      </c>
      <c r="C7" s="13"/>
      <c r="D7" s="13" t="s">
        <v>1</v>
      </c>
      <c r="E7" s="13"/>
      <c r="F7" s="13" t="s">
        <v>2</v>
      </c>
      <c r="G7" s="4"/>
      <c r="H7" s="13" t="s">
        <v>28</v>
      </c>
      <c r="I7" s="13"/>
      <c r="J7" s="13" t="s">
        <v>29</v>
      </c>
      <c r="K7" s="5"/>
      <c r="M7" s="107" t="s">
        <v>12</v>
      </c>
      <c r="N7" s="108"/>
      <c r="O7" s="44">
        <f>+SUM(O8:O14)</f>
        <v>48000000</v>
      </c>
      <c r="P7" s="48">
        <f>+SUM(P8:P14)</f>
        <v>1</v>
      </c>
      <c r="Q7" s="50">
        <f>+SUM(Q8:Q14)</f>
        <v>4000000</v>
      </c>
      <c r="R7" s="48">
        <f>+SUM(R8:R14)</f>
        <v>1</v>
      </c>
    </row>
    <row r="8" spans="1:22" x14ac:dyDescent="0.3">
      <c r="A8" s="27"/>
      <c r="K8" s="6"/>
      <c r="M8" s="98" t="s">
        <v>3</v>
      </c>
      <c r="N8" s="99"/>
      <c r="O8" s="45">
        <f>+Ingresos!O8</f>
        <v>24000000</v>
      </c>
      <c r="P8" s="49">
        <f>+IF(O8&lt;&gt;0,O8/$O$7,"")</f>
        <v>0.5</v>
      </c>
      <c r="Q8" s="51">
        <f>+Ingresos!Q8</f>
        <v>2000000</v>
      </c>
      <c r="R8" s="49">
        <f>+IF(Q8&lt;&gt;0,Q8/$Q$7,"")</f>
        <v>0.5</v>
      </c>
      <c r="T8" s="42"/>
      <c r="U8" s="42"/>
      <c r="V8" s="75"/>
    </row>
    <row r="9" spans="1:22" ht="15.6" x14ac:dyDescent="0.3">
      <c r="A9" s="27"/>
      <c r="B9" s="12" t="s">
        <v>34</v>
      </c>
      <c r="F9" s="8">
        <v>1250000</v>
      </c>
      <c r="H9" s="72">
        <f>F9*IF(V9=2,365,IF(V9=3,52,IF(V9=4,26,IF(V9=5,12,IF(V9=6,6,IF(V9=7,4,1))))))</f>
        <v>15000000</v>
      </c>
      <c r="I9" s="70"/>
      <c r="J9" s="72">
        <f>F9*IF(V9=2,30,IF(V9=3,4,IF(V9=4,2,IF(V9=5,1,IF(V9=6,1/2,IF(V9=7,1/3,IF(V9=8,1/12,0)))))))</f>
        <v>1250000</v>
      </c>
      <c r="K9" s="6"/>
      <c r="M9" s="98" t="s">
        <v>22</v>
      </c>
      <c r="N9" s="99"/>
      <c r="O9" s="45">
        <f>+Ingresos!O9</f>
        <v>24000000</v>
      </c>
      <c r="P9" s="49">
        <f t="shared" ref="P9:P14" si="0">+IF(O9&lt;&gt;0,O9/$O$7,"")</f>
        <v>0.5</v>
      </c>
      <c r="Q9" s="51">
        <f>+Ingresos!Q9</f>
        <v>2000000</v>
      </c>
      <c r="R9" s="49">
        <f t="shared" ref="R9:R14" si="1">+IF(Q9&lt;&gt;0,Q9/$Q$7,"")</f>
        <v>0.5</v>
      </c>
      <c r="T9" s="42" t="s">
        <v>86</v>
      </c>
      <c r="U9" s="42"/>
      <c r="V9" s="75">
        <v>5</v>
      </c>
    </row>
    <row r="10" spans="1:22" ht="15.6" x14ac:dyDescent="0.3">
      <c r="A10" s="27"/>
      <c r="B10" s="7"/>
      <c r="H10" s="15"/>
      <c r="I10" s="70"/>
      <c r="J10" s="15"/>
      <c r="K10" s="6"/>
      <c r="M10" s="98" t="s">
        <v>25</v>
      </c>
      <c r="N10" s="99"/>
      <c r="O10" s="45">
        <f>+Ingresos!O10</f>
        <v>0</v>
      </c>
      <c r="P10" s="49" t="str">
        <f t="shared" si="0"/>
        <v/>
      </c>
      <c r="Q10" s="51">
        <f>+Ingresos!Q10</f>
        <v>0</v>
      </c>
      <c r="R10" s="49" t="str">
        <f t="shared" si="1"/>
        <v/>
      </c>
      <c r="T10" s="42" t="s">
        <v>30</v>
      </c>
      <c r="U10" s="42"/>
      <c r="V10" s="75"/>
    </row>
    <row r="11" spans="1:22" ht="15.6" x14ac:dyDescent="0.3">
      <c r="A11" s="27"/>
      <c r="B11" s="12" t="s">
        <v>35</v>
      </c>
      <c r="F11" s="8"/>
      <c r="H11" s="72">
        <f>F11*IF(V11=2,365,IF(V11=3,52,IF(V11=4,26,IF(V11=5,12,IF(V11=6,6,IF(V11=7,4,1))))))</f>
        <v>0</v>
      </c>
      <c r="I11" s="70"/>
      <c r="J11" s="72">
        <f>F11*IF(V11=2,30,IF(V11=3,4,IF(V11=4,2,IF(V11=5,1,IF(V11=6,1/2,IF(V11=7,1/3,IF(V11=8,1/12,0)))))))</f>
        <v>0</v>
      </c>
      <c r="K11" s="6"/>
      <c r="M11" s="98" t="s">
        <v>26</v>
      </c>
      <c r="N11" s="99"/>
      <c r="O11" s="45">
        <f>+Ingresos!O11</f>
        <v>0</v>
      </c>
      <c r="P11" s="49" t="str">
        <f t="shared" si="0"/>
        <v/>
      </c>
      <c r="Q11" s="51">
        <f>+Ingresos!Q11</f>
        <v>0</v>
      </c>
      <c r="R11" s="49" t="str">
        <f t="shared" si="1"/>
        <v/>
      </c>
      <c r="T11" s="42" t="s">
        <v>31</v>
      </c>
      <c r="U11" s="42"/>
      <c r="V11" s="75">
        <v>1</v>
      </c>
    </row>
    <row r="12" spans="1:22" ht="15.6" x14ac:dyDescent="0.3">
      <c r="A12" s="27"/>
      <c r="B12" s="12"/>
      <c r="H12" s="15"/>
      <c r="I12" s="70"/>
      <c r="J12" s="15"/>
      <c r="K12" s="6"/>
      <c r="M12" s="98" t="s">
        <v>7</v>
      </c>
      <c r="N12" s="99"/>
      <c r="O12" s="45">
        <f>+Ingresos!O12</f>
        <v>0</v>
      </c>
      <c r="P12" s="49" t="str">
        <f t="shared" si="0"/>
        <v/>
      </c>
      <c r="Q12" s="51">
        <f>+Ingresos!Q12</f>
        <v>0</v>
      </c>
      <c r="R12" s="49" t="str">
        <f t="shared" si="1"/>
        <v/>
      </c>
      <c r="T12" s="42" t="s">
        <v>29</v>
      </c>
      <c r="U12" s="42"/>
      <c r="V12" s="75"/>
    </row>
    <row r="13" spans="1:22" ht="15.6" x14ac:dyDescent="0.3">
      <c r="A13" s="27"/>
      <c r="B13" s="12" t="s">
        <v>36</v>
      </c>
      <c r="F13" s="8"/>
      <c r="H13" s="72">
        <f>F13*IF(V13=2,365,IF(V13=3,52,IF(V13=4,26,IF(V13=5,12,IF(V13=6,6,IF(V13=7,4,1))))))</f>
        <v>0</v>
      </c>
      <c r="I13" s="70"/>
      <c r="J13" s="72">
        <f>F13*IF(V13=2,30,IF(V13=3,4,IF(V13=4,2,IF(V13=5,1,IF(V13=6,1/2,IF(V13=7,1/3,IF(V13=8,1/12,0)))))))</f>
        <v>0</v>
      </c>
      <c r="K13" s="6"/>
      <c r="M13" s="24" t="s">
        <v>8</v>
      </c>
      <c r="N13" s="25"/>
      <c r="O13" s="45">
        <f>+Ingresos!O13</f>
        <v>0</v>
      </c>
      <c r="P13" s="49" t="str">
        <f t="shared" si="0"/>
        <v/>
      </c>
      <c r="Q13" s="51">
        <f>+Ingresos!Q13</f>
        <v>0</v>
      </c>
      <c r="R13" s="49" t="str">
        <f t="shared" si="1"/>
        <v/>
      </c>
      <c r="T13" s="42" t="s">
        <v>32</v>
      </c>
      <c r="U13" s="42"/>
      <c r="V13" s="75">
        <v>1</v>
      </c>
    </row>
    <row r="14" spans="1:22" ht="16.2" thickBot="1" x14ac:dyDescent="0.35">
      <c r="A14" s="27"/>
      <c r="B14" s="12"/>
      <c r="H14" s="15"/>
      <c r="I14" s="70"/>
      <c r="J14" s="15"/>
      <c r="K14" s="6"/>
      <c r="M14" s="98" t="s">
        <v>27</v>
      </c>
      <c r="N14" s="99"/>
      <c r="O14" s="45">
        <f>+Ingresos!O14</f>
        <v>0</v>
      </c>
      <c r="P14" s="49" t="str">
        <f t="shared" si="0"/>
        <v/>
      </c>
      <c r="Q14" s="51">
        <f>+Ingresos!Q14</f>
        <v>0</v>
      </c>
      <c r="R14" s="49" t="str">
        <f t="shared" si="1"/>
        <v/>
      </c>
      <c r="T14" s="42" t="s">
        <v>33</v>
      </c>
      <c r="U14" s="42"/>
      <c r="V14" s="75"/>
    </row>
    <row r="15" spans="1:22" ht="16.2" thickBot="1" x14ac:dyDescent="0.35">
      <c r="A15" s="27"/>
      <c r="B15" s="12" t="s">
        <v>37</v>
      </c>
      <c r="F15" s="8"/>
      <c r="H15" s="72">
        <f>F15*IF(V15=2,365,IF(V15=3,52,IF(V15=4,26,IF(V15=5,12,IF(V15=6,6,IF(V15=7,4,1))))))</f>
        <v>0</v>
      </c>
      <c r="I15" s="70"/>
      <c r="J15" s="72">
        <f>F15*IF(V15=2,30,IF(V15=3,4,IF(V15=4,2,IF(V15=5,1,IF(V15=6,1/2,IF(V15=7,1/3,IF(V15=8,1/12,0)))))))</f>
        <v>0</v>
      </c>
      <c r="K15" s="6"/>
      <c r="M15" s="103" t="s">
        <v>13</v>
      </c>
      <c r="N15" s="104"/>
      <c r="O15" s="46">
        <f>+SUM(O16:O21)</f>
        <v>64000000</v>
      </c>
      <c r="P15" s="54">
        <f>+SUM(P16:P21)</f>
        <v>1</v>
      </c>
      <c r="Q15" s="52">
        <f>+SUM(Q16:Q21)</f>
        <v>5250000</v>
      </c>
      <c r="R15" s="54">
        <f>+SUM(R16:R21)</f>
        <v>0.99999999999999989</v>
      </c>
      <c r="T15" s="42" t="s">
        <v>28</v>
      </c>
      <c r="U15" s="42"/>
      <c r="V15" s="75">
        <v>5</v>
      </c>
    </row>
    <row r="16" spans="1:22" ht="15.6" x14ac:dyDescent="0.3">
      <c r="A16" s="27"/>
      <c r="B16" s="12"/>
      <c r="H16" s="15"/>
      <c r="I16" s="70"/>
      <c r="J16" s="15"/>
      <c r="K16" s="6"/>
      <c r="M16" s="98" t="s">
        <v>14</v>
      </c>
      <c r="N16" s="99"/>
      <c r="O16" s="45">
        <f>+'Obligaciones Fcieras'!$H$24</f>
        <v>15000000</v>
      </c>
      <c r="P16" s="49">
        <f t="shared" ref="P16:P21" si="2">+IF(O16&lt;&gt;0,O16/$O$15,"")</f>
        <v>0.234375</v>
      </c>
      <c r="Q16" s="51">
        <f>+'Obligaciones Fcieras'!$J$24</f>
        <v>1250000</v>
      </c>
      <c r="R16" s="49">
        <f t="shared" ref="R16:R21" si="3">+IF(Q16&lt;&gt;0,Q16/$Q$15,"")</f>
        <v>0.23809523809523808</v>
      </c>
      <c r="T16" s="42"/>
      <c r="U16" s="42"/>
      <c r="V16" s="75"/>
    </row>
    <row r="17" spans="1:22" ht="15.6" x14ac:dyDescent="0.3">
      <c r="A17" s="27"/>
      <c r="B17" s="18" t="s">
        <v>38</v>
      </c>
      <c r="F17" s="8"/>
      <c r="H17" s="72">
        <f>F17*IF(V17=2,365,IF(V17=3,52,IF(V17=4,26,IF(V17=5,12,IF(V17=6,6,IF(V17=7,4,1))))))</f>
        <v>0</v>
      </c>
      <c r="I17" s="70"/>
      <c r="J17" s="72">
        <f>F17*IF(V17=2,30,IF(V17=3,4,IF(V17=4,2,IF(V17=5,1,IF(V17=6,1/2,IF(V17=7,1/3,IF(V17=8,1/12,0)))))))</f>
        <v>0</v>
      </c>
      <c r="K17" s="6"/>
      <c r="M17" s="98" t="s">
        <v>15</v>
      </c>
      <c r="N17" s="99"/>
      <c r="O17" s="45">
        <f>+'Gastos del Hogar'!$H$31</f>
        <v>30000000</v>
      </c>
      <c r="P17" s="49">
        <f t="shared" si="2"/>
        <v>0.46875</v>
      </c>
      <c r="Q17" s="51">
        <f>+'Gastos del Hogar'!$J$31</f>
        <v>2500000</v>
      </c>
      <c r="R17" s="49">
        <f t="shared" si="3"/>
        <v>0.47619047619047616</v>
      </c>
      <c r="T17" s="42"/>
      <c r="U17" s="42"/>
      <c r="V17" s="75">
        <v>1</v>
      </c>
    </row>
    <row r="18" spans="1:22" ht="15.6" x14ac:dyDescent="0.3">
      <c r="A18" s="27"/>
      <c r="B18" s="12"/>
      <c r="H18" s="15"/>
      <c r="I18" s="70"/>
      <c r="J18" s="15"/>
      <c r="K18" s="6"/>
      <c r="M18" s="98" t="s">
        <v>16</v>
      </c>
      <c r="N18" s="99"/>
      <c r="O18" s="45">
        <f>+Salud!$H$25</f>
        <v>500000</v>
      </c>
      <c r="P18" s="49">
        <f t="shared" si="2"/>
        <v>7.8125E-3</v>
      </c>
      <c r="Q18" s="51">
        <f>+Salud!$J$25</f>
        <v>0</v>
      </c>
      <c r="R18" s="49" t="str">
        <f t="shared" si="3"/>
        <v/>
      </c>
      <c r="T18" s="42"/>
      <c r="U18" s="42"/>
      <c r="V18" s="75"/>
    </row>
    <row r="19" spans="1:22" ht="15.6" x14ac:dyDescent="0.3">
      <c r="A19" s="27"/>
      <c r="B19" s="19" t="s">
        <v>39</v>
      </c>
      <c r="F19" s="8"/>
      <c r="H19" s="72">
        <f>F19*IF(V19=2,365,IF(V19=3,52,IF(V19=4,26,IF(V19=5,12,IF(V19=6,6,IF(V19=7,4,1))))))</f>
        <v>0</v>
      </c>
      <c r="I19" s="70"/>
      <c r="J19" s="72">
        <f>F19*IF(V19=2,30,IF(V19=3,4,IF(V19=4,2,IF(V19=5,1,IF(V19=6,1/2,IF(V19=7,1/3,IF(V19=8,1/12,0)))))))</f>
        <v>0</v>
      </c>
      <c r="K19" s="6"/>
      <c r="M19" s="98" t="s">
        <v>17</v>
      </c>
      <c r="N19" s="99"/>
      <c r="O19" s="45">
        <f>+'Educación-Hijos'!$H$25</f>
        <v>9600000</v>
      </c>
      <c r="P19" s="49">
        <f t="shared" si="2"/>
        <v>0.15</v>
      </c>
      <c r="Q19" s="51">
        <f>+'Educación-Hijos'!$J$25</f>
        <v>800000</v>
      </c>
      <c r="R19" s="49">
        <f t="shared" si="3"/>
        <v>0.15238095238095239</v>
      </c>
      <c r="T19" s="42"/>
      <c r="U19" s="42"/>
      <c r="V19" s="75">
        <v>1</v>
      </c>
    </row>
    <row r="20" spans="1:22" ht="15.6" x14ac:dyDescent="0.3">
      <c r="A20" s="27"/>
      <c r="B20" s="12"/>
      <c r="H20" s="15"/>
      <c r="I20" s="70"/>
      <c r="J20" s="15"/>
      <c r="K20" s="6"/>
      <c r="M20" s="98" t="s">
        <v>18</v>
      </c>
      <c r="N20" s="99"/>
      <c r="O20" s="45">
        <f>+'Transporte-Auto'!$H$27</f>
        <v>500000</v>
      </c>
      <c r="P20" s="49">
        <f t="shared" si="2"/>
        <v>7.8125E-3</v>
      </c>
      <c r="Q20" s="51">
        <f>+'Transporte-Auto'!$J$27</f>
        <v>0</v>
      </c>
      <c r="R20" s="49" t="str">
        <f t="shared" si="3"/>
        <v/>
      </c>
      <c r="T20" s="42"/>
      <c r="U20" s="42"/>
      <c r="V20" s="75"/>
    </row>
    <row r="21" spans="1:22" ht="16.2" thickBot="1" x14ac:dyDescent="0.35">
      <c r="A21" s="27"/>
      <c r="B21" s="19" t="s">
        <v>39</v>
      </c>
      <c r="F21" s="8"/>
      <c r="H21" s="72">
        <f>F21*IF(V21=2,365,IF(V21=3,52,IF(V21=4,26,IF(V21=5,12,IF(V21=6,6,IF(V21=7,4,1))))))</f>
        <v>0</v>
      </c>
      <c r="I21" s="70"/>
      <c r="J21" s="72">
        <f>F21*IF(V21=2,30,IF(V21=3,4,IF(V21=4,2,IF(V21=5,1,IF(V21=6,1/2,IF(V21=7,1/3,IF(V21=8,1/12,0)))))))</f>
        <v>0</v>
      </c>
      <c r="K21" s="6"/>
      <c r="M21" s="98" t="s">
        <v>20</v>
      </c>
      <c r="N21" s="99"/>
      <c r="O21" s="45">
        <f>+'Comida-Entretenimiento'!$H$23</f>
        <v>8400000</v>
      </c>
      <c r="P21" s="49">
        <f t="shared" si="2"/>
        <v>0.13125000000000001</v>
      </c>
      <c r="Q21" s="51">
        <f>+'Comida-Entretenimiento'!$J$23</f>
        <v>700000</v>
      </c>
      <c r="R21" s="49">
        <f t="shared" si="3"/>
        <v>0.13333333333333333</v>
      </c>
      <c r="T21" s="42"/>
      <c r="U21" s="42"/>
      <c r="V21" s="75">
        <v>1</v>
      </c>
    </row>
    <row r="22" spans="1:22" ht="15" thickBot="1" x14ac:dyDescent="0.35">
      <c r="A22" s="27"/>
      <c r="K22" s="6"/>
      <c r="M22" s="103" t="s">
        <v>9</v>
      </c>
      <c r="N22" s="104"/>
      <c r="O22" s="47">
        <f>+O7-O15</f>
        <v>-16000000</v>
      </c>
      <c r="P22" s="47"/>
      <c r="Q22" s="53">
        <f>+Q7-Q15</f>
        <v>-1250000</v>
      </c>
      <c r="R22" s="55"/>
      <c r="T22" s="42"/>
      <c r="U22" s="42"/>
      <c r="V22" s="75"/>
    </row>
    <row r="23" spans="1:22" x14ac:dyDescent="0.3">
      <c r="A23" s="27"/>
      <c r="K23" s="6"/>
      <c r="M23" s="91"/>
      <c r="N23" s="91"/>
      <c r="O23" s="15"/>
      <c r="P23" s="15"/>
      <c r="Q23" s="15"/>
      <c r="R23" s="39"/>
    </row>
    <row r="24" spans="1:22" x14ac:dyDescent="0.3">
      <c r="A24" s="27"/>
      <c r="F24" s="20" t="s">
        <v>9</v>
      </c>
      <c r="G24" s="16"/>
      <c r="H24" s="17">
        <f>+SUM(H9:H21)</f>
        <v>15000000</v>
      </c>
      <c r="I24" s="17"/>
      <c r="J24" s="17">
        <f>+SUM(J9:J21)</f>
        <v>1250000</v>
      </c>
      <c r="K24" s="6"/>
      <c r="M24" s="1" t="str">
        <f>+IF(N24="Mi presupuesto es positivo","OK",IF(N24="Mi presupuesto es negativo, debo ajustarlo","NO",""))</f>
        <v>NO</v>
      </c>
      <c r="N24" s="9" t="str">
        <f>+IF(O22=0,"",IF(O22&lt;0,"Mi presupuesto es negativo, debo ajustarlo","Mi presupuesto es positivo"))</f>
        <v>Mi presupuesto es negativo, debo ajustarlo</v>
      </c>
      <c r="O24" s="15"/>
      <c r="P24" s="15"/>
      <c r="Q24" s="15"/>
      <c r="R24" s="39"/>
    </row>
    <row r="25" spans="1:22" ht="15" thickBot="1" x14ac:dyDescent="0.35">
      <c r="A25" s="26"/>
      <c r="B25" s="10"/>
      <c r="C25" s="10"/>
      <c r="D25" s="10"/>
      <c r="E25" s="10"/>
      <c r="F25" s="10"/>
      <c r="G25" s="10"/>
      <c r="H25" s="10"/>
      <c r="I25" s="10"/>
      <c r="J25" s="10"/>
      <c r="K25" s="11"/>
    </row>
    <row r="26" spans="1:22" hidden="1" x14ac:dyDescent="0.3">
      <c r="M26" s="1" t="str">
        <f>+IF(N26="Mi presupuesto es positivo","OK",IF(N26="Mi presupuesto es negativo, debo ajustarlo","NO",""))</f>
        <v/>
      </c>
      <c r="N26" s="9" t="str">
        <f>+IF(O24=0,"",IF(O24&lt;0,"Mi presupuesto es negativo, debo ajustarlo","Mi presupuesto es positivo"))</f>
        <v/>
      </c>
    </row>
  </sheetData>
  <sheetProtection password="D8F3" sheet="1" selectLockedCells="1"/>
  <mergeCells count="21">
    <mergeCell ref="M23:N23"/>
    <mergeCell ref="M14:N14"/>
    <mergeCell ref="M15:N15"/>
    <mergeCell ref="M16:N16"/>
    <mergeCell ref="M17:N17"/>
    <mergeCell ref="M20:N20"/>
    <mergeCell ref="M19:N19"/>
    <mergeCell ref="M22:N22"/>
    <mergeCell ref="M21:N21"/>
    <mergeCell ref="C3:D4"/>
    <mergeCell ref="C5:D5"/>
    <mergeCell ref="M6:N6"/>
    <mergeCell ref="M18:N18"/>
    <mergeCell ref="M7:N7"/>
    <mergeCell ref="M12:N12"/>
    <mergeCell ref="M10:N10"/>
    <mergeCell ref="M9:N9"/>
    <mergeCell ref="M8:N8"/>
    <mergeCell ref="E3:K4"/>
    <mergeCell ref="M11:N11"/>
    <mergeCell ref="E5:K5"/>
  </mergeCells>
  <conditionalFormatting sqref="M24">
    <cfRule type="cellIs" dxfId="198" priority="3" stopIfTrue="1" operator="equal">
      <formula>"NO"</formula>
    </cfRule>
    <cfRule type="cellIs" dxfId="197" priority="4" stopIfTrue="1" operator="equal">
      <formula>"OK"</formula>
    </cfRule>
    <cfRule type="colorScale" priority="5">
      <colorScale>
        <cfvo type="min"/>
        <cfvo type="max"/>
        <color rgb="FFFF7128"/>
        <color rgb="FFFFEF9C"/>
      </colorScale>
    </cfRule>
    <cfRule type="cellIs" dxfId="196" priority="6" stopIfTrue="1" operator="equal">
      <formula>"NO"</formula>
    </cfRule>
    <cfRule type="cellIs" dxfId="195" priority="7" stopIfTrue="1" operator="equal">
      <formula>"OK"</formula>
    </cfRule>
    <cfRule type="colorScale" priority="8">
      <colorScale>
        <cfvo type="min"/>
        <cfvo type="max"/>
        <color rgb="FFFF7128"/>
        <color rgb="FFFFEF9C"/>
      </colorScale>
    </cfRule>
    <cfRule type="colorScale" priority="20">
      <colorScale>
        <cfvo type="min"/>
        <cfvo type="max"/>
        <color rgb="FFFF7128"/>
        <color rgb="FFFFEF9C"/>
      </colorScale>
    </cfRule>
  </conditionalFormatting>
  <conditionalFormatting sqref="M24:M26">
    <cfRule type="cellIs" dxfId="194" priority="15" stopIfTrue="1" operator="equal">
      <formula>"NO"</formula>
    </cfRule>
    <cfRule type="cellIs" dxfId="193" priority="16" stopIfTrue="1" operator="equal">
      <formula>"OK"</formula>
    </cfRule>
  </conditionalFormatting>
  <conditionalFormatting sqref="M25">
    <cfRule type="colorScale" priority="34">
      <colorScale>
        <cfvo type="min"/>
        <cfvo type="max"/>
        <color rgb="FFFF7128"/>
        <color rgb="FFFFEF9C"/>
      </colorScale>
    </cfRule>
  </conditionalFormatting>
  <conditionalFormatting sqref="M26">
    <cfRule type="colorScale" priority="17">
      <colorScale>
        <cfvo type="min"/>
        <cfvo type="max"/>
        <color rgb="FFFF7128"/>
        <color rgb="FFFFEF9C"/>
      </colorScale>
    </cfRule>
  </conditionalFormatting>
  <conditionalFormatting sqref="O22:O24">
    <cfRule type="cellIs" dxfId="192" priority="30" stopIfTrue="1" operator="greaterThan">
      <formula>0</formula>
    </cfRule>
    <cfRule type="cellIs" dxfId="191" priority="31" operator="lessThan">
      <formula>0</formula>
    </cfRule>
  </conditionalFormatting>
  <conditionalFormatting sqref="O22:Q24">
    <cfRule type="cellIs" dxfId="190" priority="9" stopIfTrue="1" operator="greaterThan">
      <formula>0</formula>
    </cfRule>
    <cfRule type="cellIs" dxfId="189" priority="10" operator="lessThan">
      <formula>0</formula>
    </cfRule>
  </conditionalFormatting>
  <conditionalFormatting sqref="P22">
    <cfRule type="cellIs" dxfId="188" priority="1" stopIfTrue="1" operator="greaterThan">
      <formula>0</formula>
    </cfRule>
    <cfRule type="cellIs" dxfId="187" priority="2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H20 H18 H16 H14 H12 H10 H9 H11 H13 H15 H17 H19 H21 J20 J18 J16 J14 J12 J10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7494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167640</xdr:rowOff>
                  </from>
                  <to>
                    <xdr:col>4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94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10</xdr:row>
                    <xdr:rowOff>7620</xdr:rowOff>
                  </from>
                  <to>
                    <xdr:col>4</xdr:col>
                    <xdr:colOff>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947" r:id="rId6" name="Drop Down 3">
              <controlPr defaultSize="0" autoLine="0" autoPict="0">
                <anchor moveWithCells="1">
                  <from>
                    <xdr:col>3</xdr:col>
                    <xdr:colOff>7620</xdr:colOff>
                    <xdr:row>11</xdr:row>
                    <xdr:rowOff>190500</xdr:rowOff>
                  </from>
                  <to>
                    <xdr:col>4</xdr:col>
                    <xdr:colOff>7620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948" r:id="rId7" name="Drop Down 4">
              <controlPr defaultSize="0" autoLine="0" autoPict="0">
                <anchor moveWithCells="1">
                  <from>
                    <xdr:col>3</xdr:col>
                    <xdr:colOff>7620</xdr:colOff>
                    <xdr:row>14</xdr:row>
                    <xdr:rowOff>0</xdr:rowOff>
                  </from>
                  <to>
                    <xdr:col>4</xdr:col>
                    <xdr:colOff>7620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949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15</xdr:row>
                    <xdr:rowOff>182880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950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182880</xdr:rowOff>
                  </from>
                  <to>
                    <xdr:col>4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951" r:id="rId10" name="Drop Down 7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182880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B9927-820F-4B24-A119-F1E5C8297AA6}">
  <sheetPr>
    <tabColor theme="3" tint="-0.249977111117893"/>
  </sheetPr>
  <dimension ref="A1:IQ32"/>
  <sheetViews>
    <sheetView showGridLines="0" showRowColHeaders="0" zoomScaleNormal="100" workbookViewId="0">
      <selection activeCell="B12" sqref="B12"/>
    </sheetView>
  </sheetViews>
  <sheetFormatPr baseColWidth="10" defaultColWidth="0" defaultRowHeight="14.4" zeroHeight="1" x14ac:dyDescent="0.3"/>
  <cols>
    <col min="1" max="1" width="1.5546875" customWidth="1"/>
    <col min="2" max="2" width="32.6640625" customWidth="1"/>
    <col min="3" max="3" width="1.6640625" customWidth="1"/>
    <col min="4" max="4" width="15.6640625" customWidth="1"/>
    <col min="5" max="5" width="1.664062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5.33203125" customWidth="1"/>
    <col min="14" max="14" width="19.44140625" customWidth="1"/>
    <col min="15" max="15" width="14.6640625" customWidth="1"/>
    <col min="16" max="16" width="6.6640625" customWidth="1"/>
    <col min="17" max="17" width="14.6640625" customWidth="1"/>
    <col min="18" max="18" width="7.5546875" bestFit="1" customWidth="1"/>
    <col min="19" max="21" width="11.44140625" hidden="1" customWidth="1"/>
    <col min="22" max="22" width="11.44140625" style="23" hidden="1" customWidth="1"/>
    <col min="23" max="246" width="11.44140625" hidden="1" customWidth="1"/>
    <col min="247" max="247" width="12.109375" hidden="1" customWidth="1"/>
    <col min="248" max="248" width="9.33203125" hidden="1" customWidth="1"/>
    <col min="249" max="249" width="6.5546875" hidden="1" customWidth="1"/>
    <col min="250" max="250" width="9.33203125" hidden="1" customWidth="1"/>
    <col min="251" max="251" width="6.5546875" hidden="1" customWidth="1"/>
    <col min="252" max="16384" width="3.6640625" hidden="1"/>
  </cols>
  <sheetData>
    <row r="1" spans="1:22" ht="9.9" customHeight="1" x14ac:dyDescent="0.3"/>
    <row r="2" spans="1:22" ht="9.9" customHeight="1" thickBot="1" x14ac:dyDescent="0.35"/>
    <row r="3" spans="1:22" ht="16.5" customHeight="1" x14ac:dyDescent="0.3">
      <c r="A3" s="37"/>
      <c r="B3" s="37"/>
      <c r="C3" s="105" t="s">
        <v>58</v>
      </c>
      <c r="D3" s="106"/>
      <c r="E3" s="111" t="str">
        <f>+IF(Ingresos!$E$3="","",Ingresos!$E$3)</f>
        <v/>
      </c>
      <c r="F3" s="112"/>
      <c r="G3" s="112"/>
      <c r="H3" s="112"/>
      <c r="I3" s="112"/>
      <c r="J3" s="112"/>
      <c r="K3" s="113"/>
    </row>
    <row r="4" spans="1:22" ht="17.25" customHeight="1" thickBot="1" x14ac:dyDescent="0.35">
      <c r="A4" s="37"/>
      <c r="B4" s="37"/>
      <c r="C4" s="105"/>
      <c r="D4" s="106"/>
      <c r="E4" s="114"/>
      <c r="F4" s="115"/>
      <c r="G4" s="115"/>
      <c r="H4" s="115"/>
      <c r="I4" s="115"/>
      <c r="J4" s="115"/>
      <c r="K4" s="116"/>
    </row>
    <row r="5" spans="1:22" ht="26.25" customHeight="1" thickBot="1" x14ac:dyDescent="0.35">
      <c r="A5" s="36"/>
      <c r="B5" s="37"/>
      <c r="C5" s="105" t="s">
        <v>10</v>
      </c>
      <c r="D5" s="106"/>
      <c r="E5" s="117">
        <f>+IF(Ingresos!$E$5="","",Ingresos!$E$5)</f>
        <v>45809</v>
      </c>
      <c r="F5" s="118"/>
      <c r="G5" s="118"/>
      <c r="H5" s="118"/>
      <c r="I5" s="118"/>
      <c r="J5" s="118"/>
      <c r="K5" s="119"/>
    </row>
    <row r="6" spans="1:22" ht="16.2" thickBot="1" x14ac:dyDescent="0.35">
      <c r="E6" s="2"/>
      <c r="F6" s="2"/>
      <c r="G6" s="2"/>
      <c r="H6" s="14" t="s">
        <v>2</v>
      </c>
      <c r="I6" s="14"/>
      <c r="J6" s="14" t="s">
        <v>2</v>
      </c>
      <c r="K6" s="3"/>
      <c r="M6" s="109" t="s">
        <v>11</v>
      </c>
      <c r="N6" s="110"/>
      <c r="O6" s="76" t="s">
        <v>71</v>
      </c>
      <c r="P6" s="76" t="s">
        <v>19</v>
      </c>
      <c r="Q6" s="77" t="s">
        <v>85</v>
      </c>
      <c r="R6" s="76" t="s">
        <v>19</v>
      </c>
    </row>
    <row r="7" spans="1:22" ht="18.600000000000001" thickBot="1" x14ac:dyDescent="0.4">
      <c r="A7" s="26"/>
      <c r="B7" s="13" t="s">
        <v>59</v>
      </c>
      <c r="C7" s="13"/>
      <c r="D7" s="13" t="s">
        <v>1</v>
      </c>
      <c r="E7" s="13"/>
      <c r="F7" s="13" t="s">
        <v>2</v>
      </c>
      <c r="G7" s="4"/>
      <c r="H7" s="13" t="s">
        <v>28</v>
      </c>
      <c r="I7" s="13"/>
      <c r="J7" s="13" t="s">
        <v>29</v>
      </c>
      <c r="K7" s="5"/>
      <c r="M7" s="107" t="s">
        <v>12</v>
      </c>
      <c r="N7" s="108"/>
      <c r="O7" s="44">
        <f>+SUM(O8:O14)</f>
        <v>48000000</v>
      </c>
      <c r="P7" s="48">
        <f>+SUM(P8:P14)</f>
        <v>1</v>
      </c>
      <c r="Q7" s="50">
        <f>+SUM(Q8:Q14)</f>
        <v>4000000</v>
      </c>
      <c r="R7" s="48">
        <f>+SUM(R8:R14)</f>
        <v>1</v>
      </c>
    </row>
    <row r="8" spans="1:22" x14ac:dyDescent="0.3">
      <c r="A8" s="27"/>
      <c r="K8" s="6"/>
      <c r="M8" s="98" t="s">
        <v>3</v>
      </c>
      <c r="N8" s="99"/>
      <c r="O8" s="45">
        <f>+Ingresos!O8</f>
        <v>24000000</v>
      </c>
      <c r="P8" s="49">
        <f>+IF(O8&lt;&gt;0,O8/$O$7,"")</f>
        <v>0.5</v>
      </c>
      <c r="Q8" s="51">
        <f>+Ingresos!Q8</f>
        <v>2000000</v>
      </c>
      <c r="R8" s="49">
        <f>+IF(Q8&lt;&gt;0,Q8/$Q$7,"")</f>
        <v>0.5</v>
      </c>
    </row>
    <row r="9" spans="1:22" ht="15.6" x14ac:dyDescent="0.3">
      <c r="A9" s="27"/>
      <c r="B9" s="12" t="s">
        <v>61</v>
      </c>
      <c r="F9" s="8">
        <v>2500000</v>
      </c>
      <c r="H9" s="72">
        <f>F9*IF(V9=2,365,IF(V9=3,52,IF(V9=4,26,IF(V9=5,12,IF(V9=6,6,IF(V9=7,4,1))))))</f>
        <v>30000000</v>
      </c>
      <c r="I9" s="70"/>
      <c r="J9" s="72">
        <f>F9*IF(V9=2,30,IF(V9=3,4,IF(V9=4,2,IF(V9=5,1,IF(V9=6,1/2,IF(V9=7,1/3,IF(V9=8,1/12,0)))))))</f>
        <v>2500000</v>
      </c>
      <c r="K9" s="6"/>
      <c r="M9" s="98" t="s">
        <v>22</v>
      </c>
      <c r="N9" s="99"/>
      <c r="O9" s="45">
        <f>+Ingresos!O9</f>
        <v>24000000</v>
      </c>
      <c r="P9" s="49">
        <f t="shared" ref="P9:P14" si="0">+IF(O9&lt;&gt;0,O9/$O$7,"")</f>
        <v>0.5</v>
      </c>
      <c r="Q9" s="51">
        <f>+Ingresos!Q9</f>
        <v>2000000</v>
      </c>
      <c r="R9" s="49">
        <f t="shared" ref="R9:R14" si="1">+IF(Q9&lt;&gt;0,Q9/$Q$7,"")</f>
        <v>0.5</v>
      </c>
      <c r="T9" s="42" t="s">
        <v>86</v>
      </c>
      <c r="U9" s="42"/>
      <c r="V9" s="75">
        <v>5</v>
      </c>
    </row>
    <row r="10" spans="1:22" ht="15.6" x14ac:dyDescent="0.3">
      <c r="A10" s="27"/>
      <c r="B10" s="12"/>
      <c r="H10" s="15"/>
      <c r="I10" s="70"/>
      <c r="J10" s="15"/>
      <c r="K10" s="6"/>
      <c r="M10" s="98" t="s">
        <v>25</v>
      </c>
      <c r="N10" s="99"/>
      <c r="O10" s="45">
        <f>+Ingresos!O10</f>
        <v>0</v>
      </c>
      <c r="P10" s="49" t="str">
        <f t="shared" si="0"/>
        <v/>
      </c>
      <c r="Q10" s="51">
        <f>+Ingresos!Q10</f>
        <v>0</v>
      </c>
      <c r="R10" s="49" t="str">
        <f t="shared" si="1"/>
        <v/>
      </c>
      <c r="T10" s="42" t="s">
        <v>30</v>
      </c>
      <c r="U10" s="42"/>
      <c r="V10" s="75"/>
    </row>
    <row r="11" spans="1:22" ht="15.6" x14ac:dyDescent="0.3">
      <c r="A11" s="27"/>
      <c r="B11" s="12" t="s">
        <v>62</v>
      </c>
      <c r="F11" s="8"/>
      <c r="H11" s="72">
        <f>F11*IF(V11=2,365,IF(V11=3,52,IF(V11=4,26,IF(V11=5,12,IF(V11=6,6,IF(V11=7,4,1))))))</f>
        <v>0</v>
      </c>
      <c r="I11" s="70"/>
      <c r="J11" s="72">
        <f>F11*IF(V11=2,30,IF(V11=3,4,IF(V11=4,2,IF(V11=5,1,IF(V11=6,1/2,IF(V11=7,1/3,IF(V11=8,1/12,0)))))))</f>
        <v>0</v>
      </c>
      <c r="K11" s="6"/>
      <c r="M11" s="98" t="s">
        <v>26</v>
      </c>
      <c r="N11" s="99"/>
      <c r="O11" s="45">
        <f>+Ingresos!O11</f>
        <v>0</v>
      </c>
      <c r="P11" s="49" t="str">
        <f t="shared" si="0"/>
        <v/>
      </c>
      <c r="Q11" s="51">
        <f>+Ingresos!Q11</f>
        <v>0</v>
      </c>
      <c r="R11" s="49" t="str">
        <f t="shared" si="1"/>
        <v/>
      </c>
      <c r="T11" s="42" t="s">
        <v>31</v>
      </c>
      <c r="U11" s="42"/>
      <c r="V11" s="75">
        <v>1</v>
      </c>
    </row>
    <row r="12" spans="1:22" ht="15.6" x14ac:dyDescent="0.3">
      <c r="A12" s="27"/>
      <c r="B12" s="12"/>
      <c r="H12" s="15"/>
      <c r="I12" s="70"/>
      <c r="J12" s="15"/>
      <c r="K12" s="6"/>
      <c r="M12" s="98" t="s">
        <v>7</v>
      </c>
      <c r="N12" s="99"/>
      <c r="O12" s="45">
        <f>+Ingresos!O12</f>
        <v>0</v>
      </c>
      <c r="P12" s="49" t="str">
        <f t="shared" si="0"/>
        <v/>
      </c>
      <c r="Q12" s="51">
        <f>+Ingresos!Q12</f>
        <v>0</v>
      </c>
      <c r="R12" s="49" t="str">
        <f t="shared" si="1"/>
        <v/>
      </c>
      <c r="T12" s="42" t="s">
        <v>29</v>
      </c>
      <c r="U12" s="42"/>
      <c r="V12" s="75"/>
    </row>
    <row r="13" spans="1:22" ht="15.6" x14ac:dyDescent="0.3">
      <c r="A13" s="27"/>
      <c r="B13" s="12" t="s">
        <v>63</v>
      </c>
      <c r="F13" s="8"/>
      <c r="H13" s="72">
        <f>F13*IF(V13=2,365,IF(V13=3,52,IF(V13=4,26,IF(V13=5,12,IF(V13=6,6,IF(V13=7,4,1))))))</f>
        <v>0</v>
      </c>
      <c r="I13" s="70"/>
      <c r="J13" s="72">
        <f>F13*IF(V13=2,30,IF(V13=3,4,IF(V13=4,2,IF(V13=5,1,IF(V13=6,1/2,IF(V13=7,1/3,IF(V13=8,1/12,0)))))))</f>
        <v>0</v>
      </c>
      <c r="K13" s="6"/>
      <c r="M13" s="24" t="s">
        <v>8</v>
      </c>
      <c r="N13" s="25"/>
      <c r="O13" s="45">
        <f>+Ingresos!O13</f>
        <v>0</v>
      </c>
      <c r="P13" s="49" t="str">
        <f t="shared" si="0"/>
        <v/>
      </c>
      <c r="Q13" s="51">
        <f>+Ingresos!Q13</f>
        <v>0</v>
      </c>
      <c r="R13" s="49" t="str">
        <f t="shared" si="1"/>
        <v/>
      </c>
      <c r="T13" s="42" t="s">
        <v>32</v>
      </c>
      <c r="U13" s="42"/>
      <c r="V13" s="75">
        <v>1</v>
      </c>
    </row>
    <row r="14" spans="1:22" ht="16.2" thickBot="1" x14ac:dyDescent="0.35">
      <c r="A14" s="27"/>
      <c r="B14" s="7"/>
      <c r="H14" s="15"/>
      <c r="I14" s="70"/>
      <c r="J14" s="15"/>
      <c r="K14" s="6"/>
      <c r="M14" s="98" t="s">
        <v>27</v>
      </c>
      <c r="N14" s="99"/>
      <c r="O14" s="45">
        <f>+Ingresos!O14</f>
        <v>0</v>
      </c>
      <c r="P14" s="49" t="str">
        <f t="shared" si="0"/>
        <v/>
      </c>
      <c r="Q14" s="51">
        <f>+Ingresos!Q14</f>
        <v>0</v>
      </c>
      <c r="R14" s="49" t="str">
        <f t="shared" si="1"/>
        <v/>
      </c>
      <c r="T14" s="42" t="s">
        <v>33</v>
      </c>
      <c r="U14" s="42"/>
      <c r="V14" s="75"/>
    </row>
    <row r="15" spans="1:22" ht="16.2" thickBot="1" x14ac:dyDescent="0.35">
      <c r="A15" s="27"/>
      <c r="B15" s="12" t="s">
        <v>69</v>
      </c>
      <c r="F15" s="8"/>
      <c r="H15" s="72">
        <f>F15*IF(V15=2,365,IF(V15=3,52,IF(V15=4,26,IF(V15=5,12,IF(V15=6,6,IF(V15=7,4,1))))))</f>
        <v>0</v>
      </c>
      <c r="I15" s="70"/>
      <c r="J15" s="72">
        <f>F15*IF(V15=2,30,IF(V15=3,4,IF(V15=4,2,IF(V15=5,1,IF(V15=6,1/2,IF(V15=7,1/3,IF(V15=8,1/12,0)))))))</f>
        <v>0</v>
      </c>
      <c r="K15" s="6"/>
      <c r="M15" s="103" t="s">
        <v>13</v>
      </c>
      <c r="N15" s="104"/>
      <c r="O15" s="46">
        <f>+SUM(O16:O21)</f>
        <v>64000000</v>
      </c>
      <c r="P15" s="54">
        <f>+SUM(P16:P21)</f>
        <v>1</v>
      </c>
      <c r="Q15" s="52">
        <f>+SUM(Q16:Q21)</f>
        <v>5250000</v>
      </c>
      <c r="R15" s="54">
        <f>+SUM(R16:R21)</f>
        <v>0.99999999999999989</v>
      </c>
      <c r="T15" s="42" t="s">
        <v>28</v>
      </c>
      <c r="U15" s="42"/>
      <c r="V15" s="75">
        <v>1</v>
      </c>
    </row>
    <row r="16" spans="1:22" ht="15.6" x14ac:dyDescent="0.3">
      <c r="A16" s="27"/>
      <c r="B16" s="7"/>
      <c r="H16" s="15"/>
      <c r="I16" s="70"/>
      <c r="J16" s="15"/>
      <c r="K16" s="6"/>
      <c r="M16" s="98" t="s">
        <v>14</v>
      </c>
      <c r="N16" s="99"/>
      <c r="O16" s="45">
        <f>+'Obligaciones Fcieras'!$H$24</f>
        <v>15000000</v>
      </c>
      <c r="P16" s="49">
        <f t="shared" ref="P16:P21" si="2">+IF(O16&lt;&gt;0,O16/$O$15,"")</f>
        <v>0.234375</v>
      </c>
      <c r="Q16" s="51">
        <f>+'Obligaciones Fcieras'!$J$24</f>
        <v>1250000</v>
      </c>
      <c r="R16" s="49">
        <f t="shared" ref="R16:R21" si="3">+IF(Q16&lt;&gt;0,Q16/$Q$15,"")</f>
        <v>0.23809523809523808</v>
      </c>
      <c r="T16" s="42"/>
      <c r="U16" s="42"/>
      <c r="V16" s="75"/>
    </row>
    <row r="17" spans="1:22" ht="15.6" x14ac:dyDescent="0.3">
      <c r="A17" s="27"/>
      <c r="B17" s="12" t="s">
        <v>64</v>
      </c>
      <c r="F17" s="8"/>
      <c r="H17" s="72">
        <f>F17*IF(V17=2,365,IF(V17=3,52,IF(V17=4,26,IF(V17=5,12,IF(V17=6,6,IF(V17=7,4,1))))))</f>
        <v>0</v>
      </c>
      <c r="I17" s="70"/>
      <c r="J17" s="72">
        <f>F17*IF(V17=2,30,IF(V17=3,4,IF(V17=4,2,IF(V17=5,1,IF(V17=6,1/2,IF(V17=7,1/3,IF(V17=8,1/12,0)))))))</f>
        <v>0</v>
      </c>
      <c r="K17" s="6"/>
      <c r="M17" s="98" t="s">
        <v>15</v>
      </c>
      <c r="N17" s="99"/>
      <c r="O17" s="45">
        <f>+'Gastos del Hogar'!$H$31</f>
        <v>30000000</v>
      </c>
      <c r="P17" s="49">
        <f t="shared" si="2"/>
        <v>0.46875</v>
      </c>
      <c r="Q17" s="51">
        <f>+'Gastos del Hogar'!$J$31</f>
        <v>2500000</v>
      </c>
      <c r="R17" s="49">
        <f t="shared" si="3"/>
        <v>0.47619047619047616</v>
      </c>
      <c r="T17" s="42"/>
      <c r="U17" s="42"/>
      <c r="V17" s="75">
        <v>1</v>
      </c>
    </row>
    <row r="18" spans="1:22" ht="15.6" x14ac:dyDescent="0.3">
      <c r="A18" s="27"/>
      <c r="B18" s="7"/>
      <c r="H18" s="15"/>
      <c r="I18" s="70"/>
      <c r="J18" s="15"/>
      <c r="K18" s="6"/>
      <c r="M18" s="98" t="s">
        <v>16</v>
      </c>
      <c r="N18" s="99"/>
      <c r="O18" s="45">
        <f>+Salud!$H$25</f>
        <v>500000</v>
      </c>
      <c r="P18" s="49">
        <f t="shared" si="2"/>
        <v>7.8125E-3</v>
      </c>
      <c r="Q18" s="51">
        <f>+Salud!$J$25</f>
        <v>0</v>
      </c>
      <c r="R18" s="49" t="str">
        <f t="shared" si="3"/>
        <v/>
      </c>
      <c r="T18" s="42"/>
      <c r="U18" s="42"/>
      <c r="V18" s="75"/>
    </row>
    <row r="19" spans="1:22" ht="15.6" x14ac:dyDescent="0.3">
      <c r="A19" s="27"/>
      <c r="B19" s="12" t="s">
        <v>65</v>
      </c>
      <c r="F19" s="8"/>
      <c r="H19" s="72">
        <f>F19*IF(V19=2,365,IF(V19=3,52,IF(V19=4,26,IF(V19=5,12,IF(V19=6,6,IF(V19=7,4,1))))))</f>
        <v>0</v>
      </c>
      <c r="I19" s="70"/>
      <c r="J19" s="72">
        <f>F19*IF(V19=2,30,IF(V19=3,4,IF(V19=4,2,IF(V19=5,1,IF(V19=6,1/2,IF(V19=7,1/3,IF(V19=8,1/12,0)))))))</f>
        <v>0</v>
      </c>
      <c r="K19" s="6"/>
      <c r="M19" s="98" t="s">
        <v>17</v>
      </c>
      <c r="N19" s="99"/>
      <c r="O19" s="45">
        <f>+'Educación-Hijos'!$H$25</f>
        <v>9600000</v>
      </c>
      <c r="P19" s="49">
        <f t="shared" si="2"/>
        <v>0.15</v>
      </c>
      <c r="Q19" s="51">
        <f>+'Educación-Hijos'!$J$25</f>
        <v>800000</v>
      </c>
      <c r="R19" s="49">
        <f t="shared" si="3"/>
        <v>0.15238095238095239</v>
      </c>
      <c r="T19" s="42"/>
      <c r="U19" s="42"/>
      <c r="V19" s="75">
        <v>1</v>
      </c>
    </row>
    <row r="20" spans="1:22" ht="15.6" x14ac:dyDescent="0.3">
      <c r="A20" s="27"/>
      <c r="B20" s="12"/>
      <c r="H20" s="15"/>
      <c r="I20" s="70"/>
      <c r="J20" s="15"/>
      <c r="K20" s="6"/>
      <c r="M20" s="98" t="s">
        <v>18</v>
      </c>
      <c r="N20" s="99"/>
      <c r="O20" s="45">
        <f>+'Transporte-Auto'!$H$27</f>
        <v>500000</v>
      </c>
      <c r="P20" s="49">
        <f t="shared" si="2"/>
        <v>7.8125E-3</v>
      </c>
      <c r="Q20" s="51">
        <f>+'Transporte-Auto'!$J$27</f>
        <v>0</v>
      </c>
      <c r="R20" s="49" t="str">
        <f t="shared" si="3"/>
        <v/>
      </c>
      <c r="T20" s="42"/>
      <c r="U20" s="42"/>
      <c r="V20" s="75"/>
    </row>
    <row r="21" spans="1:22" ht="16.2" thickBot="1" x14ac:dyDescent="0.35">
      <c r="A21" s="27"/>
      <c r="B21" s="12" t="s">
        <v>66</v>
      </c>
      <c r="F21" s="8"/>
      <c r="H21" s="72">
        <f>F21*IF(V21=2,365,IF(V21=3,52,IF(V21=4,26,IF(V21=5,12,IF(V21=6,6,IF(V21=7,4,1))))))</f>
        <v>0</v>
      </c>
      <c r="I21" s="70"/>
      <c r="J21" s="72">
        <f>F21*IF(V21=2,30,IF(V21=3,4,IF(V21=4,2,IF(V21=5,1,IF(V21=6,1/2,IF(V21=7,1/3,IF(V21=8,1/12,0)))))))</f>
        <v>0</v>
      </c>
      <c r="K21" s="6"/>
      <c r="M21" s="98" t="s">
        <v>20</v>
      </c>
      <c r="N21" s="99"/>
      <c r="O21" s="45">
        <f>+'Comida-Entretenimiento'!$H$23</f>
        <v>8400000</v>
      </c>
      <c r="P21" s="49">
        <f t="shared" si="2"/>
        <v>0.13125000000000001</v>
      </c>
      <c r="Q21" s="51">
        <f>+'Comida-Entretenimiento'!$J$23</f>
        <v>700000</v>
      </c>
      <c r="R21" s="49">
        <f t="shared" si="3"/>
        <v>0.13333333333333333</v>
      </c>
      <c r="T21" s="42"/>
      <c r="U21" s="42"/>
      <c r="V21" s="75">
        <v>1</v>
      </c>
    </row>
    <row r="22" spans="1:22" ht="16.2" thickBot="1" x14ac:dyDescent="0.35">
      <c r="A22" s="27"/>
      <c r="B22" s="12"/>
      <c r="H22" s="15"/>
      <c r="I22" s="70"/>
      <c r="J22" s="15"/>
      <c r="K22" s="6"/>
      <c r="M22" s="103" t="s">
        <v>9</v>
      </c>
      <c r="N22" s="104"/>
      <c r="O22" s="47">
        <f>+O7-O15</f>
        <v>-16000000</v>
      </c>
      <c r="P22" s="47"/>
      <c r="Q22" s="53">
        <f>+Q7-Q15</f>
        <v>-1250000</v>
      </c>
      <c r="R22" s="55"/>
      <c r="T22" s="42"/>
      <c r="U22" s="42"/>
      <c r="V22" s="75"/>
    </row>
    <row r="23" spans="1:22" ht="15.6" x14ac:dyDescent="0.3">
      <c r="A23" s="27"/>
      <c r="B23" s="18" t="s">
        <v>67</v>
      </c>
      <c r="F23" s="8"/>
      <c r="H23" s="72">
        <f>F23*IF(V23=2,365,IF(V23=3,52,IF(V23=4,26,IF(V23=5,12,IF(V23=6,6,IF(V23=7,4,1))))))</f>
        <v>0</v>
      </c>
      <c r="I23" s="70"/>
      <c r="J23" s="72">
        <f>F23*IF(V23=2,30,IF(V23=3,4,IF(V23=4,2,IF(V23=5,1,IF(V23=6,1/2,IF(V23=7,1/3,IF(V23=8,1/12,0)))))))</f>
        <v>0</v>
      </c>
      <c r="K23" s="6"/>
      <c r="M23" s="91"/>
      <c r="N23" s="91"/>
      <c r="O23" s="15"/>
      <c r="P23" s="15"/>
      <c r="Q23" s="15"/>
      <c r="R23" s="39"/>
      <c r="T23" s="42"/>
      <c r="U23" s="42"/>
      <c r="V23" s="75">
        <v>1</v>
      </c>
    </row>
    <row r="24" spans="1:22" x14ac:dyDescent="0.3">
      <c r="A24" s="27"/>
      <c r="K24" s="6"/>
      <c r="M24" s="1" t="str">
        <f>+IF(N24="Mi presupuesto es positivo","OK",IF(N24="Mi presupuesto es negativo, debo ajustarlo","NO",""))</f>
        <v>NO</v>
      </c>
      <c r="N24" s="9" t="str">
        <f>+IF(O22=0,"",IF(O22&lt;0,"Mi presupuesto es negativo, debo ajustarlo","Mi presupuesto es positivo"))</f>
        <v>Mi presupuesto es negativo, debo ajustarlo</v>
      </c>
      <c r="O24" s="15"/>
      <c r="P24" s="15"/>
      <c r="Q24" s="15"/>
      <c r="R24" s="39"/>
      <c r="T24" s="42"/>
      <c r="U24" s="42"/>
      <c r="V24" s="75"/>
    </row>
    <row r="25" spans="1:22" ht="15.6" x14ac:dyDescent="0.3">
      <c r="A25" s="27"/>
      <c r="B25" s="18" t="s">
        <v>68</v>
      </c>
      <c r="F25" s="8"/>
      <c r="H25" s="72">
        <f>F25*IF(V25=2,365,IF(V25=3,52,IF(V25=4,26,IF(V25=5,12,IF(V25=6,6,IF(V25=7,4,1))))))</f>
        <v>0</v>
      </c>
      <c r="I25" s="70"/>
      <c r="J25" s="72">
        <f>F25*IF(V25=2,30,IF(V25=3,4,IF(V25=4,2,IF(V25=5,1,IF(V25=6,1/2,IF(V25=7,1/3,IF(V25=8,1/12,0)))))))</f>
        <v>0</v>
      </c>
      <c r="K25" s="6"/>
      <c r="T25" s="42"/>
      <c r="U25" s="42"/>
      <c r="V25" s="75">
        <v>1</v>
      </c>
    </row>
    <row r="26" spans="1:22" ht="15.6" x14ac:dyDescent="0.3">
      <c r="A26" s="27"/>
      <c r="B26" s="18"/>
      <c r="K26" s="6"/>
      <c r="M26" s="1" t="str">
        <f>+IF(N26="Mi presupuesto es positivo","OK",IF(N26="Mi presupuesto es negativo, debo ajustarlo","NO",""))</f>
        <v/>
      </c>
      <c r="N26" s="9" t="str">
        <f>+IF(O24=0,"",IF(O24&lt;0,"Mi presupuesto es negativo, debo ajustarlo","Mi presupuesto es positivo"))</f>
        <v/>
      </c>
      <c r="T26" s="42"/>
      <c r="U26" s="42"/>
      <c r="V26" s="75"/>
    </row>
    <row r="27" spans="1:22" ht="15.6" x14ac:dyDescent="0.3">
      <c r="A27" s="27"/>
      <c r="B27" s="19" t="s">
        <v>39</v>
      </c>
      <c r="F27" s="8"/>
      <c r="H27" s="72">
        <f>F27*IF(V27=2,52,IF(V27=3,26,IF(V27=4,12,IF(V27=5,6,IF(V27=6,4,1)))))</f>
        <v>0</v>
      </c>
      <c r="I27" s="70"/>
      <c r="J27" s="72">
        <f>F27*IF(V27=2,30,IF(V27=3,4,IF(V27=4,2,IF(V27=5,1,IF(V27=6,1/2,IF(V27=7,1/3,IF(V27=8,1/12,0)))))))</f>
        <v>0</v>
      </c>
      <c r="K27" s="6"/>
      <c r="T27" s="42"/>
      <c r="U27" s="42"/>
      <c r="V27" s="75">
        <v>1</v>
      </c>
    </row>
    <row r="28" spans="1:22" ht="15.6" x14ac:dyDescent="0.3">
      <c r="A28" s="27"/>
      <c r="B28" s="12"/>
      <c r="K28" s="6"/>
      <c r="T28" s="42"/>
      <c r="U28" s="42"/>
      <c r="V28" s="75"/>
    </row>
    <row r="29" spans="1:22" ht="15.6" x14ac:dyDescent="0.3">
      <c r="A29" s="27"/>
      <c r="B29" s="19" t="s">
        <v>39</v>
      </c>
      <c r="F29" s="8"/>
      <c r="H29" s="72">
        <f>F29*IF(V29=2,52,IF(V29=3,26,IF(V29=4,12,IF(V29=5,6,IF(V29=6,4,1)))))</f>
        <v>0</v>
      </c>
      <c r="I29" s="70"/>
      <c r="J29" s="72">
        <f>F29*IF(V29=2,30,IF(V29=3,4,IF(V29=4,2,IF(V29=5,1,IF(V29=6,1/2,IF(V29=7,1/3,IF(V29=8,1/12,0)))))))</f>
        <v>0</v>
      </c>
      <c r="K29" s="6"/>
      <c r="T29" s="42"/>
      <c r="U29" s="42"/>
      <c r="V29" s="75">
        <v>1</v>
      </c>
    </row>
    <row r="30" spans="1:22" ht="15.6" x14ac:dyDescent="0.3">
      <c r="A30" s="27"/>
      <c r="B30" s="19"/>
      <c r="F30" s="38"/>
      <c r="H30" s="73"/>
      <c r="I30" s="70"/>
      <c r="J30" s="73"/>
      <c r="K30" s="6"/>
      <c r="T30" s="42"/>
      <c r="U30" s="42"/>
      <c r="V30" s="75"/>
    </row>
    <row r="31" spans="1:22" x14ac:dyDescent="0.3">
      <c r="A31" s="27"/>
      <c r="F31" s="20" t="s">
        <v>9</v>
      </c>
      <c r="G31" s="16"/>
      <c r="H31" s="17">
        <f>+SUM(H9:H29)</f>
        <v>30000000</v>
      </c>
      <c r="I31" s="17"/>
      <c r="J31" s="17">
        <f>+SUM(J9:J29)</f>
        <v>2500000</v>
      </c>
      <c r="K31" s="6"/>
    </row>
    <row r="32" spans="1:22" ht="15" thickBot="1" x14ac:dyDescent="0.35">
      <c r="A32" s="26"/>
      <c r="B32" s="10"/>
      <c r="C32" s="10"/>
      <c r="D32" s="10"/>
      <c r="E32" s="10"/>
      <c r="F32" s="10"/>
      <c r="G32" s="10"/>
      <c r="H32" s="10"/>
      <c r="I32" s="10"/>
      <c r="J32" s="10"/>
      <c r="K32" s="11"/>
    </row>
  </sheetData>
  <sheetProtection password="D8F3" sheet="1" selectLockedCells="1"/>
  <mergeCells count="21">
    <mergeCell ref="M23:N23"/>
    <mergeCell ref="M14:N14"/>
    <mergeCell ref="M17:N17"/>
    <mergeCell ref="M18:N18"/>
    <mergeCell ref="M19:N19"/>
    <mergeCell ref="M22:N22"/>
    <mergeCell ref="M20:N20"/>
    <mergeCell ref="M21:N21"/>
    <mergeCell ref="M16:N16"/>
    <mergeCell ref="M12:N12"/>
    <mergeCell ref="C3:D4"/>
    <mergeCell ref="C5:D5"/>
    <mergeCell ref="M6:N6"/>
    <mergeCell ref="M15:N15"/>
    <mergeCell ref="M7:N7"/>
    <mergeCell ref="M9:N9"/>
    <mergeCell ref="E3:K4"/>
    <mergeCell ref="E5:K5"/>
    <mergeCell ref="M11:N11"/>
    <mergeCell ref="M8:N8"/>
    <mergeCell ref="M10:N10"/>
  </mergeCells>
  <conditionalFormatting sqref="M24">
    <cfRule type="cellIs" dxfId="186" priority="3" stopIfTrue="1" operator="equal">
      <formula>"NO"</formula>
    </cfRule>
    <cfRule type="cellIs" dxfId="185" priority="4" stopIfTrue="1" operator="equal">
      <formula>"OK"</formula>
    </cfRule>
    <cfRule type="colorScale" priority="5">
      <colorScale>
        <cfvo type="min"/>
        <cfvo type="max"/>
        <color rgb="FFFF7128"/>
        <color rgb="FFFFEF9C"/>
      </colorScale>
    </cfRule>
    <cfRule type="cellIs" dxfId="184" priority="6" stopIfTrue="1" operator="equal">
      <formula>"NO"</formula>
    </cfRule>
    <cfRule type="cellIs" dxfId="183" priority="7" stopIfTrue="1" operator="equal">
      <formula>"OK"</formula>
    </cfRule>
    <cfRule type="colorScale" priority="8">
      <colorScale>
        <cfvo type="min"/>
        <cfvo type="max"/>
        <color rgb="FFFF7128"/>
        <color rgb="FFFFEF9C"/>
      </colorScale>
    </cfRule>
    <cfRule type="colorScale" priority="20">
      <colorScale>
        <cfvo type="min"/>
        <cfvo type="max"/>
        <color rgb="FFFF7128"/>
        <color rgb="FFFFEF9C"/>
      </colorScale>
    </cfRule>
    <cfRule type="colorScale" priority="28">
      <colorScale>
        <cfvo type="min"/>
        <cfvo type="max"/>
        <color rgb="FFFF7128"/>
        <color rgb="FFFFEF9C"/>
      </colorScale>
    </cfRule>
  </conditionalFormatting>
  <conditionalFormatting sqref="M24:M26">
    <cfRule type="cellIs" dxfId="182" priority="15" stopIfTrue="1" operator="equal">
      <formula>"NO"</formula>
    </cfRule>
    <cfRule type="cellIs" dxfId="181" priority="16" stopIfTrue="1" operator="equal">
      <formula>"OK"</formula>
    </cfRule>
    <cfRule type="cellIs" dxfId="180" priority="26" stopIfTrue="1" operator="equal">
      <formula>"NO"</formula>
    </cfRule>
    <cfRule type="cellIs" dxfId="179" priority="27" stopIfTrue="1" operator="equal">
      <formula>"OK"</formula>
    </cfRule>
  </conditionalFormatting>
  <conditionalFormatting sqref="M25">
    <cfRule type="colorScale" priority="25">
      <colorScale>
        <cfvo type="min"/>
        <cfvo type="max"/>
        <color rgb="FFFF7128"/>
        <color rgb="FFFFEF9C"/>
      </colorScale>
    </cfRule>
    <cfRule type="colorScale" priority="42">
      <colorScale>
        <cfvo type="min"/>
        <cfvo type="max"/>
        <color rgb="FFFF7128"/>
        <color rgb="FFFFEF9C"/>
      </colorScale>
    </cfRule>
  </conditionalFormatting>
  <conditionalFormatting sqref="M26">
    <cfRule type="colorScale" priority="17">
      <colorScale>
        <cfvo type="min"/>
        <cfvo type="max"/>
        <color rgb="FFFF7128"/>
        <color rgb="FFFFEF9C"/>
      </colorScale>
    </cfRule>
    <cfRule type="colorScale" priority="37">
      <colorScale>
        <cfvo type="min"/>
        <cfvo type="max"/>
        <color rgb="FFFF7128"/>
        <color rgb="FFFFEF9C"/>
      </colorScale>
    </cfRule>
  </conditionalFormatting>
  <conditionalFormatting sqref="M32">
    <cfRule type="cellIs" dxfId="178" priority="45" stopIfTrue="1" operator="equal">
      <formula>"NO"</formula>
    </cfRule>
    <cfRule type="cellIs" dxfId="177" priority="46" stopIfTrue="1" operator="equal">
      <formula>"OK"</formula>
    </cfRule>
    <cfRule type="colorScale" priority="47">
      <colorScale>
        <cfvo type="min"/>
        <cfvo type="max"/>
        <color rgb="FFFF7128"/>
        <color rgb="FFFFEF9C"/>
      </colorScale>
    </cfRule>
  </conditionalFormatting>
  <conditionalFormatting sqref="O22:O23">
    <cfRule type="cellIs" dxfId="176" priority="29" stopIfTrue="1" operator="greaterThan">
      <formula>0</formula>
    </cfRule>
    <cfRule type="cellIs" dxfId="175" priority="30" operator="lessThan">
      <formula>0</formula>
    </cfRule>
  </conditionalFormatting>
  <conditionalFormatting sqref="O22:O24">
    <cfRule type="cellIs" dxfId="174" priority="21" stopIfTrue="1" operator="greaterThan">
      <formula>0</formula>
    </cfRule>
    <cfRule type="cellIs" dxfId="173" priority="22" operator="lessThan">
      <formula>0</formula>
    </cfRule>
  </conditionalFormatting>
  <conditionalFormatting sqref="O23:O30">
    <cfRule type="cellIs" dxfId="172" priority="33" stopIfTrue="1" operator="greaterThan">
      <formula>0</formula>
    </cfRule>
    <cfRule type="cellIs" dxfId="171" priority="34" operator="lessThan">
      <formula>0</formula>
    </cfRule>
  </conditionalFormatting>
  <conditionalFormatting sqref="O22:Q24">
    <cfRule type="cellIs" dxfId="170" priority="9" stopIfTrue="1" operator="greaterThan">
      <formula>0</formula>
    </cfRule>
    <cfRule type="cellIs" dxfId="169" priority="10" operator="lessThan">
      <formula>0</formula>
    </cfRule>
  </conditionalFormatting>
  <conditionalFormatting sqref="P22">
    <cfRule type="cellIs" dxfId="168" priority="1" stopIfTrue="1" operator="greaterThan">
      <formula>0</formula>
    </cfRule>
    <cfRule type="cellIs" dxfId="167" priority="2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H26:H29 H22 H20 H18 H16 H14 H12 H10 H9 H11 H13 H15 H17 H19 H21 H23:H25 J26 J24 J22 J20 J18 J16 J14 J12 J10 J2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8620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167640</xdr:rowOff>
                  </from>
                  <to>
                    <xdr:col>4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621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10</xdr:row>
                    <xdr:rowOff>7620</xdr:rowOff>
                  </from>
                  <to>
                    <xdr:col>4</xdr:col>
                    <xdr:colOff>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6211" r:id="rId6" name="Drop Down 3">
              <controlPr defaultSize="0" autoLine="0" autoPict="0">
                <anchor moveWithCells="1">
                  <from>
                    <xdr:col>3</xdr:col>
                    <xdr:colOff>7620</xdr:colOff>
                    <xdr:row>11</xdr:row>
                    <xdr:rowOff>190500</xdr:rowOff>
                  </from>
                  <to>
                    <xdr:col>4</xdr:col>
                    <xdr:colOff>7620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6212" r:id="rId7" name="Drop Down 4">
              <controlPr defaultSize="0" autoLine="0" autoPict="0">
                <anchor moveWithCells="1">
                  <from>
                    <xdr:col>3</xdr:col>
                    <xdr:colOff>7620</xdr:colOff>
                    <xdr:row>16</xdr:row>
                    <xdr:rowOff>0</xdr:rowOff>
                  </from>
                  <to>
                    <xdr:col>4</xdr:col>
                    <xdr:colOff>7620</xdr:colOff>
                    <xdr:row>17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621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182880</xdr:rowOff>
                  </from>
                  <to>
                    <xdr:col>4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621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182880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6215" r:id="rId10" name="Drop Down 7">
              <controlPr defaultSize="0" autoLine="0" autoPict="0">
                <anchor moveWithCells="1">
                  <from>
                    <xdr:col>3</xdr:col>
                    <xdr:colOff>0</xdr:colOff>
                    <xdr:row>21</xdr:row>
                    <xdr:rowOff>175260</xdr:rowOff>
                  </from>
                  <to>
                    <xdr:col>4</xdr:col>
                    <xdr:colOff>0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96795" r:id="rId11" name="Drop Down 1371">
              <controlPr defaultSize="0" autoLine="0" autoPict="0">
                <anchor moveWithCells="1">
                  <from>
                    <xdr:col>3</xdr:col>
                    <xdr:colOff>7620</xdr:colOff>
                    <xdr:row>13</xdr:row>
                    <xdr:rowOff>190500</xdr:rowOff>
                  </from>
                  <to>
                    <xdr:col>4</xdr:col>
                    <xdr:colOff>7620</xdr:colOff>
                    <xdr:row>14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96796" r:id="rId12" name="Drop Down 1372">
              <controlPr defaultSize="0" autoLine="0" autoPict="0">
                <anchor moveWithCells="1">
                  <from>
                    <xdr:col>3</xdr:col>
                    <xdr:colOff>0</xdr:colOff>
                    <xdr:row>23</xdr:row>
                    <xdr:rowOff>175260</xdr:rowOff>
                  </from>
                  <to>
                    <xdr:col>4</xdr:col>
                    <xdr:colOff>0</xdr:colOff>
                    <xdr:row>25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96797" r:id="rId13" name="Drop Down 1373">
              <controlPr defaultSize="0" autoLine="0" autoPict="0">
                <anchor moveWithCells="1">
                  <from>
                    <xdr:col>3</xdr:col>
                    <xdr:colOff>0</xdr:colOff>
                    <xdr:row>25</xdr:row>
                    <xdr:rowOff>182880</xdr:rowOff>
                  </from>
                  <to>
                    <xdr:col>4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96798" r:id="rId14" name="Drop Down 1374">
              <controlPr defaultSize="0" autoLine="0" autoPict="0">
                <anchor moveWithCells="1">
                  <from>
                    <xdr:col>3</xdr:col>
                    <xdr:colOff>0</xdr:colOff>
                    <xdr:row>27</xdr:row>
                    <xdr:rowOff>182880</xdr:rowOff>
                  </from>
                  <to>
                    <xdr:col>4</xdr:col>
                    <xdr:colOff>0</xdr:colOff>
                    <xdr:row>29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CCBE9-0716-4EFB-8085-BEDEE9B831C3}">
  <sheetPr>
    <tabColor theme="3" tint="-0.249977111117893"/>
  </sheetPr>
  <dimension ref="A1:IQ26"/>
  <sheetViews>
    <sheetView showGridLines="0" showRowColHeaders="0" tabSelected="1" zoomScaleNormal="100" workbookViewId="0">
      <selection activeCell="F9" sqref="F9"/>
    </sheetView>
  </sheetViews>
  <sheetFormatPr baseColWidth="10" defaultColWidth="0" defaultRowHeight="14.4" zeroHeight="1" x14ac:dyDescent="0.3"/>
  <cols>
    <col min="1" max="1" width="1.5546875" customWidth="1"/>
    <col min="2" max="2" width="32.6640625" customWidth="1"/>
    <col min="3" max="3" width="1.6640625" customWidth="1"/>
    <col min="4" max="4" width="15.6640625" customWidth="1"/>
    <col min="5" max="5" width="1.664062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5.33203125" customWidth="1"/>
    <col min="14" max="14" width="19.44140625" customWidth="1"/>
    <col min="15" max="15" width="14.6640625" customWidth="1"/>
    <col min="16" max="16" width="6.6640625" customWidth="1"/>
    <col min="17" max="17" width="14.6640625" customWidth="1"/>
    <col min="18" max="18" width="7.5546875" bestFit="1" customWidth="1"/>
    <col min="19" max="21" width="11.44140625" hidden="1" customWidth="1"/>
    <col min="22" max="22" width="11.44140625" style="23" hidden="1" customWidth="1"/>
    <col min="23" max="246" width="11.44140625" hidden="1" customWidth="1"/>
    <col min="247" max="247" width="12.109375" hidden="1" customWidth="1"/>
    <col min="248" max="248" width="9.33203125" hidden="1" customWidth="1"/>
    <col min="249" max="249" width="6.5546875" hidden="1" customWidth="1"/>
    <col min="250" max="250" width="9.33203125" hidden="1" customWidth="1"/>
    <col min="251" max="251" width="6.5546875" hidden="1" customWidth="1"/>
    <col min="252" max="16384" width="3.6640625" hidden="1"/>
  </cols>
  <sheetData>
    <row r="1" spans="1:22" ht="9.9" customHeight="1" x14ac:dyDescent="0.3"/>
    <row r="2" spans="1:22" ht="9.9" customHeight="1" thickBot="1" x14ac:dyDescent="0.35"/>
    <row r="3" spans="1:22" ht="16.5" customHeight="1" x14ac:dyDescent="0.3">
      <c r="A3" s="40"/>
      <c r="B3" s="37"/>
      <c r="C3" s="105" t="s">
        <v>58</v>
      </c>
      <c r="D3" s="106"/>
      <c r="E3" s="111" t="str">
        <f>+IF(Ingresos!$E$3="","",Ingresos!$E$3)</f>
        <v/>
      </c>
      <c r="F3" s="112"/>
      <c r="G3" s="112"/>
      <c r="H3" s="112"/>
      <c r="I3" s="112"/>
      <c r="J3" s="112"/>
      <c r="K3" s="113"/>
    </row>
    <row r="4" spans="1:22" ht="17.25" customHeight="1" thickBot="1" x14ac:dyDescent="0.35">
      <c r="A4" s="40"/>
      <c r="B4" s="37"/>
      <c r="C4" s="105"/>
      <c r="D4" s="106"/>
      <c r="E4" s="114"/>
      <c r="F4" s="115"/>
      <c r="G4" s="115"/>
      <c r="H4" s="115"/>
      <c r="I4" s="115"/>
      <c r="J4" s="115"/>
      <c r="K4" s="116"/>
    </row>
    <row r="5" spans="1:22" ht="26.25" customHeight="1" thickBot="1" x14ac:dyDescent="0.35">
      <c r="A5" s="41"/>
      <c r="B5" s="37"/>
      <c r="C5" s="105" t="s">
        <v>10</v>
      </c>
      <c r="D5" s="106"/>
      <c r="E5" s="117">
        <f>+IF(Ingresos!$E$5="","",Ingresos!$E$5)</f>
        <v>45809</v>
      </c>
      <c r="F5" s="118"/>
      <c r="G5" s="118"/>
      <c r="H5" s="118"/>
      <c r="I5" s="118"/>
      <c r="J5" s="118"/>
      <c r="K5" s="119"/>
    </row>
    <row r="6" spans="1:22" ht="16.2" thickBot="1" x14ac:dyDescent="0.35">
      <c r="A6" s="27"/>
      <c r="H6" s="35" t="s">
        <v>2</v>
      </c>
      <c r="I6" s="35"/>
      <c r="J6" s="35" t="s">
        <v>2</v>
      </c>
      <c r="K6" s="6"/>
      <c r="M6" s="109" t="s">
        <v>11</v>
      </c>
      <c r="N6" s="110"/>
      <c r="O6" s="76" t="s">
        <v>71</v>
      </c>
      <c r="P6" s="76" t="s">
        <v>19</v>
      </c>
      <c r="Q6" s="77" t="s">
        <v>85</v>
      </c>
      <c r="R6" s="76" t="s">
        <v>19</v>
      </c>
    </row>
    <row r="7" spans="1:22" ht="18.600000000000001" thickBot="1" x14ac:dyDescent="0.4">
      <c r="A7" s="26"/>
      <c r="B7" s="13" t="s">
        <v>72</v>
      </c>
      <c r="C7" s="13"/>
      <c r="D7" s="13" t="s">
        <v>1</v>
      </c>
      <c r="E7" s="13"/>
      <c r="F7" s="13" t="s">
        <v>2</v>
      </c>
      <c r="G7" s="4"/>
      <c r="H7" s="13" t="s">
        <v>28</v>
      </c>
      <c r="I7" s="13"/>
      <c r="J7" s="13" t="s">
        <v>29</v>
      </c>
      <c r="K7" s="5"/>
      <c r="M7" s="107" t="s">
        <v>12</v>
      </c>
      <c r="N7" s="108"/>
      <c r="O7" s="44">
        <f>+SUM(O8:O14)</f>
        <v>48000000</v>
      </c>
      <c r="P7" s="48">
        <f>+SUM(P8:P14)</f>
        <v>1</v>
      </c>
      <c r="Q7" s="50">
        <f>+SUM(Q8:Q14)</f>
        <v>4000000</v>
      </c>
      <c r="R7" s="48">
        <f>+SUM(R8:R14)</f>
        <v>1</v>
      </c>
    </row>
    <row r="8" spans="1:22" x14ac:dyDescent="0.3">
      <c r="A8" s="27"/>
      <c r="K8" s="6"/>
      <c r="M8" s="98" t="s">
        <v>3</v>
      </c>
      <c r="N8" s="99"/>
      <c r="O8" s="45">
        <f>+Ingresos!O8</f>
        <v>24000000</v>
      </c>
      <c r="P8" s="49">
        <f>+IF(O8&lt;&gt;0,O8/$O$7,"")</f>
        <v>0.5</v>
      </c>
      <c r="Q8" s="51">
        <f>+Ingresos!Q8</f>
        <v>2000000</v>
      </c>
      <c r="R8" s="49">
        <f>+IF(Q8&lt;&gt;0,Q8/$Q$7,"")</f>
        <v>0.5</v>
      </c>
    </row>
    <row r="9" spans="1:22" ht="15.6" x14ac:dyDescent="0.3">
      <c r="A9" s="27"/>
      <c r="B9" s="12" t="s">
        <v>73</v>
      </c>
      <c r="F9" s="8">
        <v>500000</v>
      </c>
      <c r="H9" s="72">
        <f>F9*IF(V9=2,365,IF(V9=3,52,IF(V9=4,26,IF(V9=5,12,IF(V9=6,6,IF(V9=7,4,1))))))</f>
        <v>500000</v>
      </c>
      <c r="I9" s="70"/>
      <c r="J9" s="72">
        <f>F9*IF(V9=2,30,IF(V9=3,4,IF(V9=4,2,IF(V9=5,1,IF(V9=6,1/2,IF(V9=7,1/3,IF(V9=8,1/12,0)))))))</f>
        <v>0</v>
      </c>
      <c r="K9" s="6"/>
      <c r="M9" s="98" t="s">
        <v>22</v>
      </c>
      <c r="N9" s="99"/>
      <c r="O9" s="45">
        <f>+Ingresos!O9</f>
        <v>24000000</v>
      </c>
      <c r="P9" s="49">
        <f t="shared" ref="P9:P14" si="0">+IF(O9&lt;&gt;0,O9/$O$7,"")</f>
        <v>0.5</v>
      </c>
      <c r="Q9" s="51">
        <f>+Ingresos!Q9</f>
        <v>2000000</v>
      </c>
      <c r="R9" s="49">
        <f t="shared" ref="R9:R14" si="1">+IF(Q9&lt;&gt;0,Q9/$Q$7,"")</f>
        <v>0.5</v>
      </c>
      <c r="T9" s="42" t="s">
        <v>86</v>
      </c>
      <c r="U9" s="42"/>
      <c r="V9" s="75">
        <v>1</v>
      </c>
    </row>
    <row r="10" spans="1:22" ht="15.6" x14ac:dyDescent="0.3">
      <c r="A10" s="27"/>
      <c r="B10" s="12"/>
      <c r="H10" s="15"/>
      <c r="I10" s="70"/>
      <c r="J10" s="15"/>
      <c r="K10" s="6"/>
      <c r="M10" s="98" t="s">
        <v>25</v>
      </c>
      <c r="N10" s="99"/>
      <c r="O10" s="45">
        <f>+Ingresos!O10</f>
        <v>0</v>
      </c>
      <c r="P10" s="49" t="str">
        <f t="shared" si="0"/>
        <v/>
      </c>
      <c r="Q10" s="51">
        <f>+Ingresos!Q10</f>
        <v>0</v>
      </c>
      <c r="R10" s="49" t="str">
        <f t="shared" si="1"/>
        <v/>
      </c>
      <c r="T10" s="42" t="s">
        <v>30</v>
      </c>
      <c r="U10" s="42"/>
      <c r="V10" s="75"/>
    </row>
    <row r="11" spans="1:22" ht="15.6" x14ac:dyDescent="0.3">
      <c r="A11" s="27"/>
      <c r="B11" s="12" t="s">
        <v>74</v>
      </c>
      <c r="F11" s="8"/>
      <c r="H11" s="72">
        <f>F11*IF(V11=2,365,IF(V11=3,52,IF(V11=4,26,IF(V11=5,12,IF(V11=6,6,IF(V11=7,4,1))))))</f>
        <v>0</v>
      </c>
      <c r="I11" s="70"/>
      <c r="J11" s="72">
        <f>F11*IF(V11=2,30,IF(V11=3,4,IF(V11=4,2,IF(V11=5,1,IF(V11=6,1/2,IF(V11=7,1/3,IF(V11=8,1/12,0)))))))</f>
        <v>0</v>
      </c>
      <c r="K11" s="6"/>
      <c r="M11" s="98" t="s">
        <v>26</v>
      </c>
      <c r="N11" s="99"/>
      <c r="O11" s="45">
        <f>+Ingresos!O11</f>
        <v>0</v>
      </c>
      <c r="P11" s="49" t="str">
        <f t="shared" si="0"/>
        <v/>
      </c>
      <c r="Q11" s="51">
        <f>+Ingresos!Q11</f>
        <v>0</v>
      </c>
      <c r="R11" s="49" t="str">
        <f t="shared" si="1"/>
        <v/>
      </c>
      <c r="T11" s="42" t="s">
        <v>31</v>
      </c>
      <c r="U11" s="42"/>
      <c r="V11" s="75">
        <v>1</v>
      </c>
    </row>
    <row r="12" spans="1:22" ht="15.6" x14ac:dyDescent="0.3">
      <c r="A12" s="27"/>
      <c r="B12" s="12"/>
      <c r="H12" s="15"/>
      <c r="I12" s="70"/>
      <c r="J12" s="15"/>
      <c r="K12" s="6"/>
      <c r="M12" s="98" t="s">
        <v>7</v>
      </c>
      <c r="N12" s="99"/>
      <c r="O12" s="45">
        <f>+Ingresos!O12</f>
        <v>0</v>
      </c>
      <c r="P12" s="49" t="str">
        <f t="shared" si="0"/>
        <v/>
      </c>
      <c r="Q12" s="51">
        <f>+Ingresos!Q12</f>
        <v>0</v>
      </c>
      <c r="R12" s="49" t="str">
        <f t="shared" si="1"/>
        <v/>
      </c>
      <c r="T12" s="42" t="s">
        <v>29</v>
      </c>
      <c r="U12" s="42"/>
      <c r="V12" s="75"/>
    </row>
    <row r="13" spans="1:22" ht="15.6" x14ac:dyDescent="0.3">
      <c r="A13" s="27"/>
      <c r="B13" s="12" t="s">
        <v>75</v>
      </c>
      <c r="F13" s="8"/>
      <c r="H13" s="72">
        <f>F13*IF(V13=2,365,IF(V13=3,52,IF(V13=4,26,IF(V13=5,12,IF(V13=6,6,IF(V13=7,4,1))))))</f>
        <v>0</v>
      </c>
      <c r="I13" s="70"/>
      <c r="J13" s="72">
        <f>F13*IF(V13=2,30,IF(V13=3,4,IF(V13=4,2,IF(V13=5,1,IF(V13=6,1/2,IF(V13=7,1/3,IF(V13=8,1/12,0)))))))</f>
        <v>0</v>
      </c>
      <c r="K13" s="6"/>
      <c r="M13" s="24" t="s">
        <v>8</v>
      </c>
      <c r="N13" s="25"/>
      <c r="O13" s="45">
        <f>+Ingresos!O13</f>
        <v>0</v>
      </c>
      <c r="P13" s="49" t="str">
        <f t="shared" si="0"/>
        <v/>
      </c>
      <c r="Q13" s="51">
        <f>+Ingresos!Q13</f>
        <v>0</v>
      </c>
      <c r="R13" s="49" t="str">
        <f t="shared" si="1"/>
        <v/>
      </c>
      <c r="T13" s="42" t="s">
        <v>32</v>
      </c>
      <c r="U13" s="42"/>
      <c r="V13" s="75">
        <v>1</v>
      </c>
    </row>
    <row r="14" spans="1:22" ht="16.2" thickBot="1" x14ac:dyDescent="0.35">
      <c r="A14" s="27"/>
      <c r="B14" s="12"/>
      <c r="H14" s="15"/>
      <c r="I14" s="70"/>
      <c r="J14" s="15"/>
      <c r="K14" s="6"/>
      <c r="M14" s="98" t="s">
        <v>27</v>
      </c>
      <c r="N14" s="99"/>
      <c r="O14" s="45">
        <f>+Ingresos!O14</f>
        <v>0</v>
      </c>
      <c r="P14" s="49" t="str">
        <f t="shared" si="0"/>
        <v/>
      </c>
      <c r="Q14" s="51">
        <f>+Ingresos!Q14</f>
        <v>0</v>
      </c>
      <c r="R14" s="49" t="str">
        <f t="shared" si="1"/>
        <v/>
      </c>
      <c r="T14" s="42" t="s">
        <v>33</v>
      </c>
      <c r="U14" s="42"/>
      <c r="V14" s="75"/>
    </row>
    <row r="15" spans="1:22" ht="16.2" thickBot="1" x14ac:dyDescent="0.35">
      <c r="A15" s="27"/>
      <c r="B15" s="12" t="s">
        <v>76</v>
      </c>
      <c r="F15" s="8"/>
      <c r="H15" s="72">
        <f>F15*IF(V15=2,365,IF(V15=3,52,IF(V15=4,26,IF(V15=5,12,IF(V15=6,6,IF(V15=7,4,1))))))</f>
        <v>0</v>
      </c>
      <c r="I15" s="70"/>
      <c r="J15" s="72">
        <f>F15*IF(V15=2,30,IF(V15=3,4,IF(V15=4,2,IF(V15=5,1,IF(V15=6,1/2,IF(V15=7,1/3,IF(V15=8,1/12,0)))))))</f>
        <v>0</v>
      </c>
      <c r="K15" s="6"/>
      <c r="M15" s="103" t="s">
        <v>13</v>
      </c>
      <c r="N15" s="104"/>
      <c r="O15" s="46">
        <f>+SUM(O16:O21)</f>
        <v>64000000</v>
      </c>
      <c r="P15" s="54">
        <f>+SUM(P16:P21)</f>
        <v>1</v>
      </c>
      <c r="Q15" s="52">
        <f>+SUM(Q16:Q21)</f>
        <v>5250000</v>
      </c>
      <c r="R15" s="54">
        <f>+SUM(R16:R21)</f>
        <v>0.99999999999999989</v>
      </c>
      <c r="T15" s="42" t="s">
        <v>28</v>
      </c>
      <c r="U15" s="42"/>
      <c r="V15" s="75">
        <v>1</v>
      </c>
    </row>
    <row r="16" spans="1:22" ht="15.6" x14ac:dyDescent="0.3">
      <c r="A16" s="27"/>
      <c r="B16" s="12"/>
      <c r="H16" s="15"/>
      <c r="I16" s="70"/>
      <c r="J16" s="15"/>
      <c r="K16" s="6"/>
      <c r="M16" s="98" t="s">
        <v>14</v>
      </c>
      <c r="N16" s="99"/>
      <c r="O16" s="45">
        <f>+'Obligaciones Fcieras'!$H$24</f>
        <v>15000000</v>
      </c>
      <c r="P16" s="49">
        <f t="shared" ref="P16:P21" si="2">+IF(O16&lt;&gt;0,O16/$O$15,"")</f>
        <v>0.234375</v>
      </c>
      <c r="Q16" s="51">
        <f>+'Obligaciones Fcieras'!$J$24</f>
        <v>1250000</v>
      </c>
      <c r="R16" s="49">
        <f t="shared" ref="R16:R21" si="3">+IF(Q16&lt;&gt;0,Q16/$Q$15,"")</f>
        <v>0.23809523809523808</v>
      </c>
      <c r="T16" s="42"/>
      <c r="U16" s="42"/>
      <c r="V16" s="75"/>
    </row>
    <row r="17" spans="1:22" ht="15.6" x14ac:dyDescent="0.3">
      <c r="A17" s="27"/>
      <c r="B17" s="12" t="s">
        <v>77</v>
      </c>
      <c r="F17" s="8"/>
      <c r="H17" s="72">
        <f>F17*IF(V17=2,365,IF(V17=3,52,IF(V17=4,26,IF(V17=5,12,IF(V17=6,6,IF(V17=7,4,1))))))</f>
        <v>0</v>
      </c>
      <c r="I17" s="70"/>
      <c r="J17" s="72">
        <f>F17*IF(V17=2,30,IF(V17=3,4,IF(V17=4,2,IF(V17=5,1,IF(V17=6,1/2,IF(V17=7,1/3,IF(V17=8,1/12,0)))))))</f>
        <v>0</v>
      </c>
      <c r="K17" s="6"/>
      <c r="M17" s="98" t="s">
        <v>15</v>
      </c>
      <c r="N17" s="99"/>
      <c r="O17" s="45">
        <f>+'Gastos del Hogar'!$H$31</f>
        <v>30000000</v>
      </c>
      <c r="P17" s="49">
        <f t="shared" si="2"/>
        <v>0.46875</v>
      </c>
      <c r="Q17" s="51">
        <f>+'Gastos del Hogar'!$J$31</f>
        <v>2500000</v>
      </c>
      <c r="R17" s="49">
        <f t="shared" si="3"/>
        <v>0.47619047619047616</v>
      </c>
      <c r="T17" s="42"/>
      <c r="U17" s="42"/>
      <c r="V17" s="75">
        <v>1</v>
      </c>
    </row>
    <row r="18" spans="1:22" ht="15.6" x14ac:dyDescent="0.3">
      <c r="A18" s="27"/>
      <c r="B18" s="12"/>
      <c r="H18" s="15"/>
      <c r="I18" s="70"/>
      <c r="J18" s="15"/>
      <c r="K18" s="6"/>
      <c r="M18" s="98" t="s">
        <v>16</v>
      </c>
      <c r="N18" s="99"/>
      <c r="O18" s="45">
        <f>+Salud!$H$25</f>
        <v>500000</v>
      </c>
      <c r="P18" s="49">
        <f t="shared" si="2"/>
        <v>7.8125E-3</v>
      </c>
      <c r="Q18" s="51">
        <f>+Salud!$J$25</f>
        <v>0</v>
      </c>
      <c r="R18" s="49" t="str">
        <f t="shared" si="3"/>
        <v/>
      </c>
      <c r="T18" s="42"/>
      <c r="U18" s="42"/>
      <c r="V18" s="75"/>
    </row>
    <row r="19" spans="1:22" ht="15.6" x14ac:dyDescent="0.3">
      <c r="A19" s="27"/>
      <c r="B19" s="18" t="s">
        <v>78</v>
      </c>
      <c r="F19" s="8"/>
      <c r="H19" s="72">
        <f>F19*IF(V19=2,365,IF(V19=3,52,IF(V19=4,26,IF(V19=5,12,IF(V19=6,6,IF(V19=7,4,1))))))</f>
        <v>0</v>
      </c>
      <c r="I19" s="70"/>
      <c r="J19" s="72">
        <f>F19*IF(V19=2,30,IF(V19=3,4,IF(V19=4,2,IF(V19=5,1,IF(V19=6,1/2,IF(V19=7,1/3,IF(V19=8,1/12,0)))))))</f>
        <v>0</v>
      </c>
      <c r="K19" s="6"/>
      <c r="M19" s="98" t="s">
        <v>17</v>
      </c>
      <c r="N19" s="99"/>
      <c r="O19" s="45">
        <f>+'Educación-Hijos'!$H$25</f>
        <v>9600000</v>
      </c>
      <c r="P19" s="49">
        <f t="shared" si="2"/>
        <v>0.15</v>
      </c>
      <c r="Q19" s="51">
        <f>+'Educación-Hijos'!$J$25</f>
        <v>800000</v>
      </c>
      <c r="R19" s="49">
        <f t="shared" si="3"/>
        <v>0.15238095238095239</v>
      </c>
      <c r="T19" s="42"/>
      <c r="U19" s="42"/>
      <c r="V19" s="75">
        <v>1</v>
      </c>
    </row>
    <row r="20" spans="1:22" ht="15.6" x14ac:dyDescent="0.3">
      <c r="A20" s="27"/>
      <c r="B20" s="12"/>
      <c r="H20" s="15"/>
      <c r="I20" s="70"/>
      <c r="J20" s="15"/>
      <c r="K20" s="6"/>
      <c r="M20" s="98" t="s">
        <v>18</v>
      </c>
      <c r="N20" s="99"/>
      <c r="O20" s="45">
        <f>+'Transporte-Auto'!$H$27</f>
        <v>500000</v>
      </c>
      <c r="P20" s="49">
        <f t="shared" si="2"/>
        <v>7.8125E-3</v>
      </c>
      <c r="Q20" s="51">
        <f>+'Transporte-Auto'!$J$27</f>
        <v>0</v>
      </c>
      <c r="R20" s="49" t="str">
        <f t="shared" si="3"/>
        <v/>
      </c>
      <c r="T20" s="42"/>
      <c r="U20" s="42"/>
      <c r="V20" s="75"/>
    </row>
    <row r="21" spans="1:22" ht="16.2" thickBot="1" x14ac:dyDescent="0.35">
      <c r="A21" s="27"/>
      <c r="B21" s="19" t="s">
        <v>39</v>
      </c>
      <c r="F21" s="8"/>
      <c r="H21" s="72">
        <f>F21*IF(V21=2,365,IF(V21=3,52,IF(V21=4,26,IF(V21=5,12,IF(V21=6,6,IF(V21=7,4,1))))))</f>
        <v>0</v>
      </c>
      <c r="I21" s="70"/>
      <c r="J21" s="72">
        <f>F21*IF(V21=2,30,IF(V21=3,4,IF(V21=4,2,IF(V21=5,1,IF(V21=6,1/2,IF(V21=7,1/3,IF(V21=8,1/12,0)))))))</f>
        <v>0</v>
      </c>
      <c r="K21" s="6"/>
      <c r="M21" s="98" t="s">
        <v>20</v>
      </c>
      <c r="N21" s="99"/>
      <c r="O21" s="45">
        <f>+'Comida-Entretenimiento'!$H$23</f>
        <v>8400000</v>
      </c>
      <c r="P21" s="49">
        <f t="shared" si="2"/>
        <v>0.13125000000000001</v>
      </c>
      <c r="Q21" s="51">
        <f>+'Comida-Entretenimiento'!$J$23</f>
        <v>700000</v>
      </c>
      <c r="R21" s="49">
        <f t="shared" si="3"/>
        <v>0.13333333333333333</v>
      </c>
      <c r="T21" s="42"/>
      <c r="U21" s="42"/>
      <c r="V21" s="75">
        <v>1</v>
      </c>
    </row>
    <row r="22" spans="1:22" ht="15" thickBot="1" x14ac:dyDescent="0.35">
      <c r="A22" s="27"/>
      <c r="K22" s="6"/>
      <c r="M22" s="103" t="s">
        <v>9</v>
      </c>
      <c r="N22" s="104"/>
      <c r="O22" s="47">
        <f>+O7-O15</f>
        <v>-16000000</v>
      </c>
      <c r="P22" s="47"/>
      <c r="Q22" s="53">
        <f>+Q7-Q15</f>
        <v>-1250000</v>
      </c>
      <c r="R22" s="55"/>
      <c r="T22" s="42"/>
      <c r="U22" s="42"/>
      <c r="V22" s="75"/>
    </row>
    <row r="23" spans="1:22" ht="15.6" x14ac:dyDescent="0.3">
      <c r="A23" s="27"/>
      <c r="B23" s="19" t="s">
        <v>39</v>
      </c>
      <c r="F23" s="8"/>
      <c r="H23" s="72">
        <f>F23*IF(V23=2,365,IF(V23=3,52,IF(V23=4,26,IF(V23=5,12,IF(V23=6,6,IF(V23=7,4,1))))))</f>
        <v>0</v>
      </c>
      <c r="I23" s="70"/>
      <c r="J23" s="72">
        <f>F23*IF(V23=2,30,IF(V23=3,4,IF(V23=4,2,IF(V23=5,1,IF(V23=6,1/2,IF(V23=7,1/3,IF(V23=8,1/12,0)))))))</f>
        <v>0</v>
      </c>
      <c r="K23" s="6"/>
      <c r="M23" s="91"/>
      <c r="N23" s="91"/>
      <c r="O23" s="15"/>
      <c r="P23" s="15"/>
      <c r="Q23" s="15"/>
      <c r="R23" s="39"/>
      <c r="T23" s="42"/>
      <c r="U23" s="42"/>
      <c r="V23" s="75">
        <v>1</v>
      </c>
    </row>
    <row r="24" spans="1:22" x14ac:dyDescent="0.3">
      <c r="A24" s="27"/>
      <c r="K24" s="6"/>
      <c r="M24" s="1" t="str">
        <f>+IF(N24="Mi presupuesto es positivo","OK",IF(N24="Mi presupuesto es negativo, debo ajustarlo","NO",""))</f>
        <v>NO</v>
      </c>
      <c r="N24" s="9" t="str">
        <f>+IF(O22=0,"",IF(O22&lt;0,"Mi presupuesto es negativo, debo ajustarlo","Mi presupuesto es positivo"))</f>
        <v>Mi presupuesto es negativo, debo ajustarlo</v>
      </c>
      <c r="O24" s="15"/>
      <c r="P24" s="15"/>
      <c r="Q24" s="15"/>
      <c r="R24" s="39"/>
      <c r="T24" s="42"/>
      <c r="U24" s="42"/>
      <c r="V24" s="75"/>
    </row>
    <row r="25" spans="1:22" x14ac:dyDescent="0.3">
      <c r="A25" s="27"/>
      <c r="F25" s="20" t="s">
        <v>9</v>
      </c>
      <c r="G25" s="16"/>
      <c r="H25" s="17">
        <f>+SUM(H9:H23)</f>
        <v>500000</v>
      </c>
      <c r="I25" s="17"/>
      <c r="J25" s="17">
        <f>+SUM(J9:J23)</f>
        <v>0</v>
      </c>
      <c r="K25" s="6"/>
    </row>
    <row r="26" spans="1:22" ht="15" thickBot="1" x14ac:dyDescent="0.35">
      <c r="A26" s="26"/>
      <c r="B26" s="10"/>
      <c r="C26" s="10"/>
      <c r="D26" s="10"/>
      <c r="E26" s="10"/>
      <c r="F26" s="10"/>
      <c r="G26" s="10"/>
      <c r="H26" s="10"/>
      <c r="I26" s="10"/>
      <c r="J26" s="10"/>
      <c r="K26" s="11"/>
      <c r="M26" s="1" t="str">
        <f>+IF(N26="Mi presupuesto es positivo","OK",IF(N26="Mi presupuesto es negativo, debo ajustarlo","NO",""))</f>
        <v/>
      </c>
      <c r="N26" s="9" t="str">
        <f>+IF(O24=0,"",IF(O24&lt;0,"Mi presupuesto es negativo, debo ajustarlo","Mi presupuesto es positivo"))</f>
        <v/>
      </c>
    </row>
  </sheetData>
  <sheetProtection password="D8F3" sheet="1" selectLockedCells="1"/>
  <mergeCells count="21">
    <mergeCell ref="M23:N23"/>
    <mergeCell ref="M21:N21"/>
    <mergeCell ref="M22:N22"/>
    <mergeCell ref="M11:N11"/>
    <mergeCell ref="M12:N12"/>
    <mergeCell ref="M14:N14"/>
    <mergeCell ref="M17:N17"/>
    <mergeCell ref="C3:D4"/>
    <mergeCell ref="E3:K4"/>
    <mergeCell ref="C5:D5"/>
    <mergeCell ref="E5:K5"/>
    <mergeCell ref="M6:N6"/>
    <mergeCell ref="M7:N7"/>
    <mergeCell ref="M9:N9"/>
    <mergeCell ref="M19:N19"/>
    <mergeCell ref="M20:N20"/>
    <mergeCell ref="M8:N8"/>
    <mergeCell ref="M16:N16"/>
    <mergeCell ref="M10:N10"/>
    <mergeCell ref="M18:N18"/>
    <mergeCell ref="M15:N15"/>
  </mergeCells>
  <conditionalFormatting sqref="M24">
    <cfRule type="cellIs" dxfId="166" priority="3" stopIfTrue="1" operator="equal">
      <formula>"NO"</formula>
    </cfRule>
    <cfRule type="cellIs" dxfId="165" priority="4" stopIfTrue="1" operator="equal">
      <formula>"OK"</formula>
    </cfRule>
    <cfRule type="colorScale" priority="5">
      <colorScale>
        <cfvo type="min"/>
        <cfvo type="max"/>
        <color rgb="FFFF7128"/>
        <color rgb="FFFFEF9C"/>
      </colorScale>
    </cfRule>
    <cfRule type="cellIs" dxfId="164" priority="6" stopIfTrue="1" operator="equal">
      <formula>"NO"</formula>
    </cfRule>
    <cfRule type="cellIs" dxfId="163" priority="7" stopIfTrue="1" operator="equal">
      <formula>"OK"</formula>
    </cfRule>
    <cfRule type="colorScale" priority="8">
      <colorScale>
        <cfvo type="min"/>
        <cfvo type="max"/>
        <color rgb="FFFF7128"/>
        <color rgb="FFFFEF9C"/>
      </colorScale>
    </cfRule>
    <cfRule type="colorScale" priority="20">
      <colorScale>
        <cfvo type="min"/>
        <cfvo type="max"/>
        <color rgb="FFFF7128"/>
        <color rgb="FFFFEF9C"/>
      </colorScale>
    </cfRule>
    <cfRule type="colorScale" priority="28">
      <colorScale>
        <cfvo type="min"/>
        <cfvo type="max"/>
        <color rgb="FFFF7128"/>
        <color rgb="FFFFEF9C"/>
      </colorScale>
    </cfRule>
  </conditionalFormatting>
  <conditionalFormatting sqref="M24:M26">
    <cfRule type="cellIs" dxfId="162" priority="26" stopIfTrue="1" operator="equal">
      <formula>"NO"</formula>
    </cfRule>
    <cfRule type="cellIs" dxfId="161" priority="15" stopIfTrue="1" operator="equal">
      <formula>"NO"</formula>
    </cfRule>
    <cfRule type="cellIs" dxfId="160" priority="16" stopIfTrue="1" operator="equal">
      <formula>"OK"</formula>
    </cfRule>
    <cfRule type="cellIs" dxfId="159" priority="27" stopIfTrue="1" operator="equal">
      <formula>"OK"</formula>
    </cfRule>
  </conditionalFormatting>
  <conditionalFormatting sqref="M25">
    <cfRule type="colorScale" priority="42">
      <colorScale>
        <cfvo type="min"/>
        <cfvo type="max"/>
        <color rgb="FFFF7128"/>
        <color rgb="FFFFEF9C"/>
      </colorScale>
    </cfRule>
    <cfRule type="colorScale" priority="25">
      <colorScale>
        <cfvo type="min"/>
        <cfvo type="max"/>
        <color rgb="FFFF7128"/>
        <color rgb="FFFFEF9C"/>
      </colorScale>
    </cfRule>
    <cfRule type="colorScale" priority="50">
      <colorScale>
        <cfvo type="min"/>
        <cfvo type="max"/>
        <color rgb="FFFF7128"/>
        <color rgb="FFFFEF9C"/>
      </colorScale>
    </cfRule>
  </conditionalFormatting>
  <conditionalFormatting sqref="M25:M26">
    <cfRule type="cellIs" dxfId="158" priority="49" stopIfTrue="1" operator="equal">
      <formula>"OK"</formula>
    </cfRule>
    <cfRule type="cellIs" dxfId="157" priority="48" stopIfTrue="1" operator="equal">
      <formula>"NO"</formula>
    </cfRule>
  </conditionalFormatting>
  <conditionalFormatting sqref="M26">
    <cfRule type="colorScale" priority="64">
      <colorScale>
        <cfvo type="min"/>
        <cfvo type="max"/>
        <color rgb="FFFF7128"/>
        <color rgb="FFFFEF9C"/>
      </colorScale>
    </cfRule>
    <cfRule type="colorScale" priority="37">
      <colorScale>
        <cfvo type="min"/>
        <cfvo type="max"/>
        <color rgb="FFFF7128"/>
        <color rgb="FFFFEF9C"/>
      </colorScale>
    </cfRule>
    <cfRule type="colorScale" priority="17">
      <colorScale>
        <cfvo type="min"/>
        <cfvo type="max"/>
        <color rgb="FFFF7128"/>
        <color rgb="FFFFEF9C"/>
      </colorScale>
    </cfRule>
  </conditionalFormatting>
  <conditionalFormatting sqref="M32">
    <cfRule type="cellIs" dxfId="156" priority="45" stopIfTrue="1" operator="equal">
      <formula>"NO"</formula>
    </cfRule>
    <cfRule type="cellIs" dxfId="155" priority="46" stopIfTrue="1" operator="equal">
      <formula>"OK"</formula>
    </cfRule>
    <cfRule type="colorScale" priority="47">
      <colorScale>
        <cfvo type="min"/>
        <cfvo type="max"/>
        <color rgb="FFFF7128"/>
        <color rgb="FFFFEF9C"/>
      </colorScale>
    </cfRule>
  </conditionalFormatting>
  <conditionalFormatting sqref="O22:O23">
    <cfRule type="cellIs" dxfId="154" priority="29" stopIfTrue="1" operator="greaterThan">
      <formula>0</formula>
    </cfRule>
    <cfRule type="cellIs" dxfId="153" priority="30" operator="lessThan">
      <formula>0</formula>
    </cfRule>
  </conditionalFormatting>
  <conditionalFormatting sqref="O22:O24">
    <cfRule type="cellIs" dxfId="152" priority="22" operator="lessThan">
      <formula>0</formula>
    </cfRule>
    <cfRule type="cellIs" dxfId="151" priority="21" stopIfTrue="1" operator="greaterThan">
      <formula>0</formula>
    </cfRule>
  </conditionalFormatting>
  <conditionalFormatting sqref="O22:O25">
    <cfRule type="cellIs" dxfId="150" priority="60" stopIfTrue="1" operator="greaterThan">
      <formula>0</formula>
    </cfRule>
    <cfRule type="cellIs" dxfId="149" priority="61" operator="lessThan">
      <formula>0</formula>
    </cfRule>
  </conditionalFormatting>
  <conditionalFormatting sqref="O23:O30">
    <cfRule type="cellIs" dxfId="148" priority="33" stopIfTrue="1" operator="greaterThan">
      <formula>0</formula>
    </cfRule>
    <cfRule type="cellIs" dxfId="147" priority="34" operator="lessThan">
      <formula>0</formula>
    </cfRule>
  </conditionalFormatting>
  <conditionalFormatting sqref="O22:Q24">
    <cfRule type="cellIs" dxfId="146" priority="10" operator="lessThan">
      <formula>0</formula>
    </cfRule>
    <cfRule type="cellIs" dxfId="145" priority="9" stopIfTrue="1" operator="greaterThan">
      <formula>0</formula>
    </cfRule>
  </conditionalFormatting>
  <conditionalFormatting sqref="P22">
    <cfRule type="cellIs" dxfId="144" priority="2" operator="lessThan">
      <formula>0</formula>
    </cfRule>
    <cfRule type="cellIs" dxfId="143" priority="1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H22 H20 H18 H16 H14 H12 H10 H9 H11 H13 H15 H17 H19 H21 H23 J22 J20 J18 J16 J14 J12 J10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1180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167640</xdr:rowOff>
                  </from>
                  <to>
                    <xdr:col>4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181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10</xdr:row>
                    <xdr:rowOff>7620</xdr:rowOff>
                  </from>
                  <to>
                    <xdr:col>4</xdr:col>
                    <xdr:colOff>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1811" r:id="rId6" name="Drop Down 3">
              <controlPr defaultSize="0" autoLine="0" autoPict="0">
                <anchor moveWithCells="1">
                  <from>
                    <xdr:col>3</xdr:col>
                    <xdr:colOff>7620</xdr:colOff>
                    <xdr:row>11</xdr:row>
                    <xdr:rowOff>190500</xdr:rowOff>
                  </from>
                  <to>
                    <xdr:col>4</xdr:col>
                    <xdr:colOff>7620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1812" r:id="rId7" name="Drop Down 4">
              <controlPr defaultSize="0" autoLine="0" autoPict="0">
                <anchor moveWithCells="1">
                  <from>
                    <xdr:col>3</xdr:col>
                    <xdr:colOff>7620</xdr:colOff>
                    <xdr:row>14</xdr:row>
                    <xdr:rowOff>0</xdr:rowOff>
                  </from>
                  <to>
                    <xdr:col>4</xdr:col>
                    <xdr:colOff>7620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181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15</xdr:row>
                    <xdr:rowOff>182880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181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182880</xdr:rowOff>
                  </from>
                  <to>
                    <xdr:col>4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1815" r:id="rId10" name="Drop Down 7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182880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1816" r:id="rId11" name="Drop Down 8">
              <controlPr defaultSize="0" autoLine="0" autoPict="0">
                <anchor moveWithCells="1">
                  <from>
                    <xdr:col>3</xdr:col>
                    <xdr:colOff>0</xdr:colOff>
                    <xdr:row>21</xdr:row>
                    <xdr:rowOff>175260</xdr:rowOff>
                  </from>
                  <to>
                    <xdr:col>4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8A461-88D0-4C5B-B198-8D7BE390D9E7}">
  <sheetPr>
    <tabColor theme="3" tint="-0.249977111117893"/>
  </sheetPr>
  <dimension ref="A1:IQ26"/>
  <sheetViews>
    <sheetView showGridLines="0" showRowColHeaders="0" zoomScaleNormal="100" workbookViewId="0">
      <selection activeCell="F9" sqref="F9"/>
    </sheetView>
  </sheetViews>
  <sheetFormatPr baseColWidth="10" defaultColWidth="0" defaultRowHeight="14.4" zeroHeight="1" x14ac:dyDescent="0.3"/>
  <cols>
    <col min="1" max="1" width="1.5546875" customWidth="1"/>
    <col min="2" max="2" width="32.6640625" customWidth="1"/>
    <col min="3" max="3" width="1.88671875" customWidth="1"/>
    <col min="4" max="4" width="15.6640625" customWidth="1"/>
    <col min="5" max="5" width="1.664062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5.33203125" customWidth="1"/>
    <col min="14" max="14" width="19.44140625" customWidth="1"/>
    <col min="15" max="15" width="14.6640625" customWidth="1"/>
    <col min="16" max="16" width="6.6640625" customWidth="1"/>
    <col min="17" max="17" width="14.6640625" customWidth="1"/>
    <col min="18" max="18" width="7.5546875" bestFit="1" customWidth="1"/>
    <col min="19" max="21" width="11.44140625" hidden="1" customWidth="1"/>
    <col min="22" max="22" width="11.44140625" style="23" hidden="1" customWidth="1"/>
    <col min="23" max="246" width="11.44140625" hidden="1" customWidth="1"/>
    <col min="247" max="247" width="12.109375" hidden="1" customWidth="1"/>
    <col min="248" max="248" width="9.33203125" hidden="1" customWidth="1"/>
    <col min="249" max="249" width="6.5546875" hidden="1" customWidth="1"/>
    <col min="250" max="250" width="9.33203125" hidden="1" customWidth="1"/>
    <col min="251" max="251" width="6.5546875" hidden="1" customWidth="1"/>
    <col min="252" max="16384" width="3.6640625" hidden="1"/>
  </cols>
  <sheetData>
    <row r="1" spans="1:22" ht="9.9" customHeight="1" x14ac:dyDescent="0.3"/>
    <row r="2" spans="1:22" ht="9.9" customHeight="1" thickBot="1" x14ac:dyDescent="0.35"/>
    <row r="3" spans="1:22" ht="16.5" customHeight="1" x14ac:dyDescent="0.3">
      <c r="A3" s="37"/>
      <c r="B3" s="37"/>
      <c r="C3" s="105" t="s">
        <v>58</v>
      </c>
      <c r="D3" s="106"/>
      <c r="E3" s="111" t="str">
        <f>+IF(Ingresos!$E$3="","",Ingresos!$E$3)</f>
        <v/>
      </c>
      <c r="F3" s="112"/>
      <c r="G3" s="112"/>
      <c r="H3" s="112"/>
      <c r="I3" s="112"/>
      <c r="J3" s="112"/>
      <c r="K3" s="113"/>
    </row>
    <row r="4" spans="1:22" ht="17.25" customHeight="1" thickBot="1" x14ac:dyDescent="0.35">
      <c r="A4" s="37"/>
      <c r="B4" s="37"/>
      <c r="C4" s="105"/>
      <c r="D4" s="106"/>
      <c r="E4" s="114"/>
      <c r="F4" s="115"/>
      <c r="G4" s="115"/>
      <c r="H4" s="115"/>
      <c r="I4" s="115"/>
      <c r="J4" s="115"/>
      <c r="K4" s="116"/>
    </row>
    <row r="5" spans="1:22" ht="26.25" customHeight="1" thickBot="1" x14ac:dyDescent="0.35">
      <c r="A5" s="36"/>
      <c r="B5" s="37"/>
      <c r="C5" s="105" t="s">
        <v>10</v>
      </c>
      <c r="D5" s="106"/>
      <c r="E5" s="117">
        <f>+IF(Ingresos!$E$5="","",Ingresos!$E$5)</f>
        <v>45809</v>
      </c>
      <c r="F5" s="118"/>
      <c r="G5" s="118"/>
      <c r="H5" s="118"/>
      <c r="I5" s="118"/>
      <c r="J5" s="118"/>
      <c r="K5" s="119"/>
    </row>
    <row r="6" spans="1:22" s="78" customFormat="1" ht="16.2" thickBot="1" x14ac:dyDescent="0.35">
      <c r="A6"/>
      <c r="B6"/>
      <c r="C6"/>
      <c r="D6"/>
      <c r="E6"/>
      <c r="F6"/>
      <c r="G6"/>
      <c r="H6" s="35" t="s">
        <v>2</v>
      </c>
      <c r="I6" s="35"/>
      <c r="J6" s="35" t="s">
        <v>2</v>
      </c>
      <c r="K6" s="6"/>
      <c r="L6"/>
      <c r="M6" s="109" t="s">
        <v>11</v>
      </c>
      <c r="N6" s="110"/>
      <c r="O6" s="76" t="s">
        <v>71</v>
      </c>
      <c r="P6" s="76" t="s">
        <v>19</v>
      </c>
      <c r="Q6" s="77" t="s">
        <v>85</v>
      </c>
      <c r="R6" s="76" t="s">
        <v>19</v>
      </c>
      <c r="V6" s="79"/>
    </row>
    <row r="7" spans="1:22" ht="18.600000000000001" thickBot="1" x14ac:dyDescent="0.4">
      <c r="A7" s="10"/>
      <c r="B7" s="13" t="s">
        <v>47</v>
      </c>
      <c r="C7" s="13"/>
      <c r="D7" s="13" t="s">
        <v>1</v>
      </c>
      <c r="E7" s="13"/>
      <c r="F7" s="13" t="s">
        <v>2</v>
      </c>
      <c r="G7" s="4"/>
      <c r="H7" s="13" t="s">
        <v>28</v>
      </c>
      <c r="I7" s="13"/>
      <c r="J7" s="13" t="s">
        <v>29</v>
      </c>
      <c r="K7" s="5"/>
      <c r="M7" s="107" t="s">
        <v>12</v>
      </c>
      <c r="N7" s="108"/>
      <c r="O7" s="44">
        <f>+SUM(O8:O14)</f>
        <v>48000000</v>
      </c>
      <c r="P7" s="48">
        <f>+SUM(P8:P14)</f>
        <v>1</v>
      </c>
      <c r="Q7" s="50">
        <f>+SUM(Q8:Q14)</f>
        <v>4000000</v>
      </c>
      <c r="R7" s="48">
        <f>+SUM(R8:R14)</f>
        <v>1</v>
      </c>
    </row>
    <row r="8" spans="1:22" x14ac:dyDescent="0.3">
      <c r="K8" s="6"/>
      <c r="M8" s="98" t="s">
        <v>3</v>
      </c>
      <c r="N8" s="99"/>
      <c r="O8" s="45">
        <f>+Ingresos!O8</f>
        <v>24000000</v>
      </c>
      <c r="P8" s="49">
        <f>+IF(O8&lt;&gt;0,O8/$O$7,"")</f>
        <v>0.5</v>
      </c>
      <c r="Q8" s="51">
        <f>+Ingresos!Q8</f>
        <v>2000000</v>
      </c>
      <c r="R8" s="49">
        <f>+IF(Q8&lt;&gt;0,Q8/$Q$7,"")</f>
        <v>0.5</v>
      </c>
    </row>
    <row r="9" spans="1:22" ht="15.6" x14ac:dyDescent="0.3">
      <c r="B9" s="12" t="s">
        <v>41</v>
      </c>
      <c r="F9" s="8">
        <v>800000</v>
      </c>
      <c r="H9" s="72">
        <f>F9*IF(V9=2,365,IF(V9=3,52,IF(V9=4,26,IF(V9=5,12,IF(V9=6,6,IF(V9=7,4,1))))))</f>
        <v>9600000</v>
      </c>
      <c r="I9" s="70"/>
      <c r="J9" s="72">
        <f>F9*IF(V9=2,30,IF(V9=3,4,IF(V9=4,2,IF(V9=5,1,IF(V9=6,1/2,IF(V9=7,1/3,IF(V9=8,1/12,0)))))))</f>
        <v>800000</v>
      </c>
      <c r="K9" s="6"/>
      <c r="M9" s="98" t="s">
        <v>22</v>
      </c>
      <c r="N9" s="99"/>
      <c r="O9" s="45">
        <f>+Ingresos!O9</f>
        <v>24000000</v>
      </c>
      <c r="P9" s="49">
        <f t="shared" ref="P9:P14" si="0">+IF(O9&lt;&gt;0,O9/$O$7,"")</f>
        <v>0.5</v>
      </c>
      <c r="Q9" s="51">
        <f>+Ingresos!Q9</f>
        <v>2000000</v>
      </c>
      <c r="R9" s="49">
        <f t="shared" ref="R9:R14" si="1">+IF(Q9&lt;&gt;0,Q9/$Q$7,"")</f>
        <v>0.5</v>
      </c>
      <c r="T9" s="42" t="s">
        <v>86</v>
      </c>
      <c r="U9" s="42"/>
      <c r="V9" s="75">
        <v>5</v>
      </c>
    </row>
    <row r="10" spans="1:22" ht="15.6" x14ac:dyDescent="0.3">
      <c r="B10" s="12"/>
      <c r="H10" s="15"/>
      <c r="I10" s="70"/>
      <c r="J10" s="15"/>
      <c r="K10" s="6"/>
      <c r="M10" s="98" t="s">
        <v>25</v>
      </c>
      <c r="N10" s="99"/>
      <c r="O10" s="45">
        <f>+Ingresos!O10</f>
        <v>0</v>
      </c>
      <c r="P10" s="49" t="str">
        <f t="shared" si="0"/>
        <v/>
      </c>
      <c r="Q10" s="51">
        <f>+Ingresos!Q10</f>
        <v>0</v>
      </c>
      <c r="R10" s="49" t="str">
        <f t="shared" si="1"/>
        <v/>
      </c>
      <c r="T10" s="42" t="s">
        <v>30</v>
      </c>
      <c r="U10" s="42"/>
      <c r="V10" s="75"/>
    </row>
    <row r="11" spans="1:22" ht="15.6" x14ac:dyDescent="0.3">
      <c r="B11" s="12" t="s">
        <v>42</v>
      </c>
      <c r="F11" s="8"/>
      <c r="H11" s="72">
        <f>F11*IF(V11=2,365,IF(V11=3,52,IF(V11=4,26,IF(V11=5,12,IF(V11=6,6,IF(V11=7,4,1))))))</f>
        <v>0</v>
      </c>
      <c r="I11" s="70"/>
      <c r="J11" s="72">
        <f>F11*IF(V11=2,30,IF(V11=3,4,IF(V11=4,2,IF(V11=5,1,IF(V11=6,1/2,IF(V11=7,1/3,IF(V11=8,1/12,0)))))))</f>
        <v>0</v>
      </c>
      <c r="K11" s="6"/>
      <c r="M11" s="98" t="s">
        <v>26</v>
      </c>
      <c r="N11" s="99"/>
      <c r="O11" s="45">
        <f>+Ingresos!O11</f>
        <v>0</v>
      </c>
      <c r="P11" s="49" t="str">
        <f t="shared" si="0"/>
        <v/>
      </c>
      <c r="Q11" s="51">
        <f>+Ingresos!Q11</f>
        <v>0</v>
      </c>
      <c r="R11" s="49" t="str">
        <f t="shared" si="1"/>
        <v/>
      </c>
      <c r="T11" s="42" t="s">
        <v>31</v>
      </c>
      <c r="U11" s="42"/>
      <c r="V11" s="75">
        <v>1</v>
      </c>
    </row>
    <row r="12" spans="1:22" ht="15.6" x14ac:dyDescent="0.3">
      <c r="B12" s="12"/>
      <c r="H12" s="15"/>
      <c r="I12" s="70"/>
      <c r="J12" s="15"/>
      <c r="K12" s="6"/>
      <c r="M12" s="98" t="s">
        <v>7</v>
      </c>
      <c r="N12" s="99"/>
      <c r="O12" s="45">
        <f>+Ingresos!O12</f>
        <v>0</v>
      </c>
      <c r="P12" s="49" t="str">
        <f t="shared" si="0"/>
        <v/>
      </c>
      <c r="Q12" s="51">
        <f>+Ingresos!Q12</f>
        <v>0</v>
      </c>
      <c r="R12" s="49" t="str">
        <f t="shared" si="1"/>
        <v/>
      </c>
      <c r="T12" s="42" t="s">
        <v>29</v>
      </c>
      <c r="U12" s="42"/>
      <c r="V12" s="75"/>
    </row>
    <row r="13" spans="1:22" ht="15.6" x14ac:dyDescent="0.3">
      <c r="B13" s="12" t="s">
        <v>43</v>
      </c>
      <c r="F13" s="8"/>
      <c r="H13" s="72">
        <f>F13*IF(V13=2,365,IF(V13=3,52,IF(V13=4,26,IF(V13=5,12,IF(V13=6,6,IF(V13=7,4,1))))))</f>
        <v>0</v>
      </c>
      <c r="I13" s="70"/>
      <c r="J13" s="72">
        <f>F13*IF(V13=2,30,IF(V13=3,4,IF(V13=4,2,IF(V13=5,1,IF(V13=6,1/2,IF(V13=7,1/3,IF(V13=8,1/12,0)))))))</f>
        <v>0</v>
      </c>
      <c r="K13" s="6"/>
      <c r="M13" s="24" t="s">
        <v>8</v>
      </c>
      <c r="N13" s="25"/>
      <c r="O13" s="45">
        <f>+Ingresos!O13</f>
        <v>0</v>
      </c>
      <c r="P13" s="49" t="str">
        <f t="shared" si="0"/>
        <v/>
      </c>
      <c r="Q13" s="51">
        <f>+Ingresos!Q13</f>
        <v>0</v>
      </c>
      <c r="R13" s="49" t="str">
        <f t="shared" si="1"/>
        <v/>
      </c>
      <c r="T13" s="42" t="s">
        <v>32</v>
      </c>
      <c r="U13" s="42"/>
      <c r="V13" s="75">
        <v>1</v>
      </c>
    </row>
    <row r="14" spans="1:22" ht="16.2" thickBot="1" x14ac:dyDescent="0.35">
      <c r="B14" s="12"/>
      <c r="H14" s="15"/>
      <c r="I14" s="70"/>
      <c r="J14" s="15"/>
      <c r="K14" s="6"/>
      <c r="M14" s="98" t="s">
        <v>27</v>
      </c>
      <c r="N14" s="99"/>
      <c r="O14" s="45">
        <f>+Ingresos!O14</f>
        <v>0</v>
      </c>
      <c r="P14" s="49" t="str">
        <f t="shared" si="0"/>
        <v/>
      </c>
      <c r="Q14" s="51">
        <f>+Ingresos!Q14</f>
        <v>0</v>
      </c>
      <c r="R14" s="49" t="str">
        <f t="shared" si="1"/>
        <v/>
      </c>
      <c r="T14" s="42" t="s">
        <v>33</v>
      </c>
      <c r="U14" s="42"/>
      <c r="V14" s="75"/>
    </row>
    <row r="15" spans="1:22" ht="16.2" thickBot="1" x14ac:dyDescent="0.35">
      <c r="B15" s="12" t="s">
        <v>44</v>
      </c>
      <c r="F15" s="8"/>
      <c r="H15" s="72">
        <f>F15*IF(V15=2,365,IF(V15=3,52,IF(V15=4,26,IF(V15=5,12,IF(V15=6,6,IF(V15=7,4,1))))))</f>
        <v>0</v>
      </c>
      <c r="I15" s="70"/>
      <c r="J15" s="72">
        <f>F15*IF(V15=2,30,IF(V15=3,4,IF(V15=4,2,IF(V15=5,1,IF(V15=6,1/2,IF(V15=7,1/3,IF(V15=8,1/12,0)))))))</f>
        <v>0</v>
      </c>
      <c r="K15" s="6"/>
      <c r="M15" s="103" t="s">
        <v>13</v>
      </c>
      <c r="N15" s="104"/>
      <c r="O15" s="46">
        <f>+SUM(O16:O21)</f>
        <v>64000000</v>
      </c>
      <c r="P15" s="54">
        <f>+SUM(P16:P21)</f>
        <v>1</v>
      </c>
      <c r="Q15" s="52">
        <f>+SUM(Q16:Q21)</f>
        <v>5250000</v>
      </c>
      <c r="R15" s="54">
        <f>+SUM(R16:R21)</f>
        <v>0.99999999999999989</v>
      </c>
      <c r="T15" s="42" t="s">
        <v>28</v>
      </c>
      <c r="U15" s="42"/>
      <c r="V15" s="75">
        <v>1</v>
      </c>
    </row>
    <row r="16" spans="1:22" ht="15.6" x14ac:dyDescent="0.3">
      <c r="B16" s="12"/>
      <c r="H16" s="15"/>
      <c r="I16" s="70"/>
      <c r="J16" s="15"/>
      <c r="K16" s="6"/>
      <c r="M16" s="98" t="s">
        <v>14</v>
      </c>
      <c r="N16" s="99"/>
      <c r="O16" s="45">
        <f>+'Obligaciones Fcieras'!$H$24</f>
        <v>15000000</v>
      </c>
      <c r="P16" s="49">
        <f t="shared" ref="P16:P21" si="2">+IF(O16&lt;&gt;0,O16/$O$15,"")</f>
        <v>0.234375</v>
      </c>
      <c r="Q16" s="51">
        <f>+'Obligaciones Fcieras'!$J$24</f>
        <v>1250000</v>
      </c>
      <c r="R16" s="49">
        <f t="shared" ref="R16:R21" si="3">+IF(Q16&lt;&gt;0,Q16/$Q$15,"")</f>
        <v>0.23809523809523808</v>
      </c>
      <c r="T16" s="42"/>
      <c r="U16" s="42"/>
      <c r="V16" s="75"/>
    </row>
    <row r="17" spans="1:22" ht="15.6" x14ac:dyDescent="0.3">
      <c r="B17" s="12" t="s">
        <v>45</v>
      </c>
      <c r="F17" s="8"/>
      <c r="H17" s="72">
        <f>F17*IF(V17=2,365,IF(V17=3,52,IF(V17=4,26,IF(V17=5,12,IF(V17=6,6,IF(V17=7,4,1))))))</f>
        <v>0</v>
      </c>
      <c r="I17" s="70"/>
      <c r="J17" s="72">
        <f>F17*IF(V17=2,30,IF(V17=3,4,IF(V17=4,2,IF(V17=5,1,IF(V17=6,1/2,IF(V17=7,1/3,IF(V17=8,1/12,0)))))))</f>
        <v>0</v>
      </c>
      <c r="K17" s="6"/>
      <c r="M17" s="98" t="s">
        <v>15</v>
      </c>
      <c r="N17" s="99"/>
      <c r="O17" s="45">
        <f>+'Gastos del Hogar'!$H$31</f>
        <v>30000000</v>
      </c>
      <c r="P17" s="49">
        <f t="shared" si="2"/>
        <v>0.46875</v>
      </c>
      <c r="Q17" s="51">
        <f>+'Gastos del Hogar'!$J$31</f>
        <v>2500000</v>
      </c>
      <c r="R17" s="49">
        <f t="shared" si="3"/>
        <v>0.47619047619047616</v>
      </c>
      <c r="T17" s="42"/>
      <c r="U17" s="42"/>
      <c r="V17" s="75">
        <v>1</v>
      </c>
    </row>
    <row r="18" spans="1:22" ht="15.6" x14ac:dyDescent="0.3">
      <c r="B18" s="12"/>
      <c r="H18" s="15"/>
      <c r="I18" s="70"/>
      <c r="J18" s="15"/>
      <c r="K18" s="6"/>
      <c r="M18" s="98" t="s">
        <v>16</v>
      </c>
      <c r="N18" s="99"/>
      <c r="O18" s="45">
        <f>+Salud!$H$25</f>
        <v>500000</v>
      </c>
      <c r="P18" s="49">
        <f t="shared" si="2"/>
        <v>7.8125E-3</v>
      </c>
      <c r="Q18" s="51">
        <f>+Salud!$J$25</f>
        <v>0</v>
      </c>
      <c r="R18" s="49" t="str">
        <f t="shared" si="3"/>
        <v/>
      </c>
      <c r="T18" s="42"/>
      <c r="U18" s="42"/>
      <c r="V18" s="75"/>
    </row>
    <row r="19" spans="1:22" ht="15.6" x14ac:dyDescent="0.3">
      <c r="B19" s="12" t="s">
        <v>46</v>
      </c>
      <c r="F19" s="8"/>
      <c r="H19" s="72">
        <f>F19*IF(V19=2,365,IF(V19=3,52,IF(V19=4,26,IF(V19=5,12,IF(V19=6,6,IF(V19=7,4,1))))))</f>
        <v>0</v>
      </c>
      <c r="I19" s="70"/>
      <c r="J19" s="72">
        <f>F19*IF(V19=2,30,IF(V19=3,4,IF(V19=4,2,IF(V19=5,1,IF(V19=6,1/2,IF(V19=7,1/3,IF(V19=8,1/12,0)))))))</f>
        <v>0</v>
      </c>
      <c r="K19" s="6"/>
      <c r="M19" s="98" t="s">
        <v>17</v>
      </c>
      <c r="N19" s="99"/>
      <c r="O19" s="45">
        <f>+'Educación-Hijos'!$H$25</f>
        <v>9600000</v>
      </c>
      <c r="P19" s="49">
        <f t="shared" si="2"/>
        <v>0.15</v>
      </c>
      <c r="Q19" s="51">
        <f>+'Educación-Hijos'!$J$25</f>
        <v>800000</v>
      </c>
      <c r="R19" s="49">
        <f t="shared" si="3"/>
        <v>0.15238095238095239</v>
      </c>
      <c r="T19" s="42"/>
      <c r="U19" s="42"/>
      <c r="V19" s="75">
        <v>1</v>
      </c>
    </row>
    <row r="20" spans="1:22" ht="15.6" x14ac:dyDescent="0.3">
      <c r="B20" s="12"/>
      <c r="H20" s="15"/>
      <c r="I20" s="70"/>
      <c r="J20" s="15"/>
      <c r="K20" s="6"/>
      <c r="M20" s="98" t="s">
        <v>18</v>
      </c>
      <c r="N20" s="99"/>
      <c r="O20" s="45">
        <f>+'Transporte-Auto'!$H$27</f>
        <v>500000</v>
      </c>
      <c r="P20" s="49">
        <f t="shared" si="2"/>
        <v>7.8125E-3</v>
      </c>
      <c r="Q20" s="51">
        <f>+'Transporte-Auto'!$J$27</f>
        <v>0</v>
      </c>
      <c r="R20" s="49" t="str">
        <f t="shared" si="3"/>
        <v/>
      </c>
      <c r="T20" s="42"/>
      <c r="U20" s="42"/>
      <c r="V20" s="75"/>
    </row>
    <row r="21" spans="1:22" ht="16.2" thickBot="1" x14ac:dyDescent="0.35">
      <c r="B21" s="19" t="s">
        <v>39</v>
      </c>
      <c r="F21" s="8"/>
      <c r="H21" s="72">
        <f>F21*IF(V21=2,365,IF(V21=3,52,IF(V21=4,26,IF(V21=5,12,IF(V21=6,6,IF(V21=7,4,1))))))</f>
        <v>0</v>
      </c>
      <c r="I21" s="70"/>
      <c r="J21" s="72">
        <f>F21*IF(V21=2,30,IF(V21=3,4,IF(V21=4,2,IF(V21=5,1,IF(V21=6,1/2,IF(V21=7,1/3,IF(V21=8,1/12,0)))))))</f>
        <v>0</v>
      </c>
      <c r="K21" s="6"/>
      <c r="M21" s="98" t="s">
        <v>20</v>
      </c>
      <c r="N21" s="99"/>
      <c r="O21" s="45">
        <f>+'Comida-Entretenimiento'!$H$23</f>
        <v>8400000</v>
      </c>
      <c r="P21" s="49">
        <f t="shared" si="2"/>
        <v>0.13125000000000001</v>
      </c>
      <c r="Q21" s="51">
        <f>+'Comida-Entretenimiento'!$J$23</f>
        <v>700000</v>
      </c>
      <c r="R21" s="49">
        <f t="shared" si="3"/>
        <v>0.13333333333333333</v>
      </c>
      <c r="T21" s="42"/>
      <c r="U21" s="42"/>
      <c r="V21" s="75">
        <v>1</v>
      </c>
    </row>
    <row r="22" spans="1:22" ht="15" thickBot="1" x14ac:dyDescent="0.35">
      <c r="K22" s="6"/>
      <c r="M22" s="103" t="s">
        <v>9</v>
      </c>
      <c r="N22" s="104"/>
      <c r="O22" s="47">
        <f>+O7-O15</f>
        <v>-16000000</v>
      </c>
      <c r="P22" s="47"/>
      <c r="Q22" s="53">
        <f>+Q7-Q15</f>
        <v>-1250000</v>
      </c>
      <c r="R22" s="55"/>
      <c r="T22" s="42"/>
      <c r="U22" s="42"/>
      <c r="V22" s="75"/>
    </row>
    <row r="23" spans="1:22" ht="15.6" x14ac:dyDescent="0.3">
      <c r="B23" s="19" t="s">
        <v>39</v>
      </c>
      <c r="F23" s="8"/>
      <c r="H23" s="72">
        <f>F23*IF(V23=2,365,IF(V23=3,52,IF(V23=4,26,IF(V23=5,12,IF(V23=6,6,IF(V23=7,4,1))))))</f>
        <v>0</v>
      </c>
      <c r="I23" s="70"/>
      <c r="J23" s="72">
        <f>F23*IF(V23=2,30,IF(V23=3,4,IF(V23=4,2,IF(V23=5,1,IF(V23=6,1/2,IF(V23=7,1/3,IF(V23=8,1/12,0)))))))</f>
        <v>0</v>
      </c>
      <c r="K23" s="6"/>
      <c r="M23" s="91"/>
      <c r="N23" s="91"/>
      <c r="O23" s="15"/>
      <c r="P23" s="15"/>
      <c r="Q23" s="15"/>
      <c r="R23" s="39"/>
      <c r="T23" s="42"/>
      <c r="U23" s="42"/>
      <c r="V23" s="75">
        <v>1</v>
      </c>
    </row>
    <row r="24" spans="1:22" x14ac:dyDescent="0.3">
      <c r="F24" s="21"/>
      <c r="G24" s="22"/>
      <c r="H24" s="74"/>
      <c r="I24" s="74"/>
      <c r="J24" s="74"/>
      <c r="K24" s="6"/>
      <c r="M24" s="1" t="str">
        <f>+IF(N24="Mi presupuesto es positivo","OK",IF(N24="Mi presupuesto es negativo, debo ajustarlo","NO",""))</f>
        <v>NO</v>
      </c>
      <c r="N24" s="9" t="str">
        <f>+IF(O22=0,"",IF(O22&lt;0,"Mi presupuesto es negativo, debo ajustarlo","Mi presupuesto es positivo"))</f>
        <v>Mi presupuesto es negativo, debo ajustarlo</v>
      </c>
      <c r="O24" s="15"/>
      <c r="P24" s="15"/>
      <c r="Q24" s="15"/>
      <c r="R24" s="39"/>
      <c r="T24" s="42"/>
      <c r="U24" s="42"/>
      <c r="V24" s="75"/>
    </row>
    <row r="25" spans="1:22" x14ac:dyDescent="0.3">
      <c r="F25" s="20" t="s">
        <v>9</v>
      </c>
      <c r="G25" s="16"/>
      <c r="H25" s="17">
        <f>+SUM(H9:H23)</f>
        <v>9600000</v>
      </c>
      <c r="I25" s="17"/>
      <c r="J25" s="17">
        <f>+SUM(J9:J23)</f>
        <v>800000</v>
      </c>
      <c r="K25" s="6"/>
    </row>
    <row r="26" spans="1:22" ht="15" thickBot="1" x14ac:dyDescent="0.3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1"/>
      <c r="M26" s="1" t="str">
        <f>+IF(N26="Mi presupuesto es positivo","OK",IF(N26="Mi presupuesto es negativo, debo ajustarlo","NO",""))</f>
        <v/>
      </c>
      <c r="N26" s="9" t="str">
        <f>+IF(O24=0,"",IF(O24&lt;0,"Mi presupuesto es negativo, debo ajustarlo","Mi presupuesto es positivo"))</f>
        <v/>
      </c>
    </row>
  </sheetData>
  <sheetProtection password="D8F3" sheet="1" selectLockedCells="1"/>
  <mergeCells count="21">
    <mergeCell ref="C3:D4"/>
    <mergeCell ref="C5:D5"/>
    <mergeCell ref="M6:N6"/>
    <mergeCell ref="E3:K4"/>
    <mergeCell ref="E5:K5"/>
    <mergeCell ref="M7:N7"/>
    <mergeCell ref="M23:N23"/>
    <mergeCell ref="M14:N14"/>
    <mergeCell ref="M15:N15"/>
    <mergeCell ref="M16:N16"/>
    <mergeCell ref="M17:N17"/>
    <mergeCell ref="M22:N22"/>
    <mergeCell ref="M21:N21"/>
    <mergeCell ref="M12:N12"/>
    <mergeCell ref="M8:N8"/>
    <mergeCell ref="M20:N20"/>
    <mergeCell ref="M10:N10"/>
    <mergeCell ref="M11:N11"/>
    <mergeCell ref="M19:N19"/>
    <mergeCell ref="M9:N9"/>
    <mergeCell ref="M18:N18"/>
  </mergeCells>
  <conditionalFormatting sqref="M24">
    <cfRule type="cellIs" dxfId="142" priority="7" stopIfTrue="1" operator="equal">
      <formula>"OK"</formula>
    </cfRule>
    <cfRule type="cellIs" dxfId="141" priority="3" stopIfTrue="1" operator="equal">
      <formula>"NO"</formula>
    </cfRule>
    <cfRule type="cellIs" dxfId="140" priority="4" stopIfTrue="1" operator="equal">
      <formula>"OK"</formula>
    </cfRule>
    <cfRule type="colorScale" priority="5">
      <colorScale>
        <cfvo type="min"/>
        <cfvo type="max"/>
        <color rgb="FFFF7128"/>
        <color rgb="FFFFEF9C"/>
      </colorScale>
    </cfRule>
    <cfRule type="cellIs" dxfId="139" priority="6" stopIfTrue="1" operator="equal">
      <formula>"NO"</formula>
    </cfRule>
    <cfRule type="colorScale" priority="8">
      <colorScale>
        <cfvo type="min"/>
        <cfvo type="max"/>
        <color rgb="FFFF7128"/>
        <color rgb="FFFFEF9C"/>
      </colorScale>
    </cfRule>
    <cfRule type="colorScale" priority="58">
      <colorScale>
        <cfvo type="min"/>
        <cfvo type="max"/>
        <color rgb="FFFF7128"/>
        <color rgb="FFFFEF9C"/>
      </colorScale>
    </cfRule>
    <cfRule type="colorScale" priority="20">
      <colorScale>
        <cfvo type="min"/>
        <cfvo type="max"/>
        <color rgb="FFFF7128"/>
        <color rgb="FFFFEF9C"/>
      </colorScale>
    </cfRule>
    <cfRule type="colorScale" priority="28">
      <colorScale>
        <cfvo type="min"/>
        <cfvo type="max"/>
        <color rgb="FFFF7128"/>
        <color rgb="FFFFEF9C"/>
      </colorScale>
    </cfRule>
  </conditionalFormatting>
  <conditionalFormatting sqref="M24:M26">
    <cfRule type="cellIs" dxfId="138" priority="15" stopIfTrue="1" operator="equal">
      <formula>"NO"</formula>
    </cfRule>
    <cfRule type="cellIs" dxfId="137" priority="16" stopIfTrue="1" operator="equal">
      <formula>"OK"</formula>
    </cfRule>
    <cfRule type="cellIs" dxfId="136" priority="57" stopIfTrue="1" operator="equal">
      <formula>"OK"</formula>
    </cfRule>
    <cfRule type="cellIs" dxfId="135" priority="56" stopIfTrue="1" operator="equal">
      <formula>"NO"</formula>
    </cfRule>
    <cfRule type="cellIs" dxfId="134" priority="26" stopIfTrue="1" operator="equal">
      <formula>"NO"</formula>
    </cfRule>
    <cfRule type="cellIs" dxfId="133" priority="27" stopIfTrue="1" operator="equal">
      <formula>"OK"</formula>
    </cfRule>
  </conditionalFormatting>
  <conditionalFormatting sqref="M25">
    <cfRule type="colorScale" priority="82">
      <colorScale>
        <cfvo type="min"/>
        <cfvo type="max"/>
        <color rgb="FFFF7128"/>
        <color rgb="FFFFEF9C"/>
      </colorScale>
    </cfRule>
    <cfRule type="colorScale" priority="25">
      <colorScale>
        <cfvo type="min"/>
        <cfvo type="max"/>
        <color rgb="FFFF7128"/>
        <color rgb="FFFFEF9C"/>
      </colorScale>
    </cfRule>
    <cfRule type="colorScale" priority="42">
      <colorScale>
        <cfvo type="min"/>
        <cfvo type="max"/>
        <color rgb="FFFF7128"/>
        <color rgb="FFFFEF9C"/>
      </colorScale>
    </cfRule>
    <cfRule type="colorScale" priority="50">
      <colorScale>
        <cfvo type="min"/>
        <cfvo type="max"/>
        <color rgb="FFFF7128"/>
        <color rgb="FFFFEF9C"/>
      </colorScale>
    </cfRule>
    <cfRule type="colorScale" priority="72">
      <colorScale>
        <cfvo type="min"/>
        <cfvo type="max"/>
        <color rgb="FFFF7128"/>
        <color rgb="FFFFEF9C"/>
      </colorScale>
    </cfRule>
    <cfRule type="cellIs" dxfId="132" priority="80" stopIfTrue="1" operator="equal">
      <formula>"NO"</formula>
    </cfRule>
    <cfRule type="cellIs" dxfId="131" priority="81" stopIfTrue="1" operator="equal">
      <formula>"OK"</formula>
    </cfRule>
  </conditionalFormatting>
  <conditionalFormatting sqref="M25:M26">
    <cfRule type="cellIs" dxfId="130" priority="49" stopIfTrue="1" operator="equal">
      <formula>"OK"</formula>
    </cfRule>
    <cfRule type="cellIs" dxfId="129" priority="48" stopIfTrue="1" operator="equal">
      <formula>"NO"</formula>
    </cfRule>
  </conditionalFormatting>
  <conditionalFormatting sqref="M26">
    <cfRule type="colorScale" priority="67">
      <colorScale>
        <cfvo type="min"/>
        <cfvo type="max"/>
        <color rgb="FFFF7128"/>
        <color rgb="FFFFEF9C"/>
      </colorScale>
    </cfRule>
    <cfRule type="colorScale" priority="17">
      <colorScale>
        <cfvo type="min"/>
        <cfvo type="max"/>
        <color rgb="FFFF7128"/>
        <color rgb="FFFFEF9C"/>
      </colorScale>
    </cfRule>
    <cfRule type="colorScale" priority="55">
      <colorScale>
        <cfvo type="min"/>
        <cfvo type="max"/>
        <color rgb="FFFF7128"/>
        <color rgb="FFFFEF9C"/>
      </colorScale>
    </cfRule>
    <cfRule type="colorScale" priority="37">
      <colorScale>
        <cfvo type="min"/>
        <cfvo type="max"/>
        <color rgb="FFFF7128"/>
        <color rgb="FFFFEF9C"/>
      </colorScale>
    </cfRule>
  </conditionalFormatting>
  <conditionalFormatting sqref="M32">
    <cfRule type="colorScale" priority="47">
      <colorScale>
        <cfvo type="min"/>
        <cfvo type="max"/>
        <color rgb="FFFF7128"/>
        <color rgb="FFFFEF9C"/>
      </colorScale>
    </cfRule>
    <cfRule type="cellIs" dxfId="128" priority="45" stopIfTrue="1" operator="equal">
      <formula>"NO"</formula>
    </cfRule>
    <cfRule type="cellIs" dxfId="127" priority="75" stopIfTrue="1" operator="equal">
      <formula>"NO"</formula>
    </cfRule>
    <cfRule type="colorScale" priority="77">
      <colorScale>
        <cfvo type="min"/>
        <cfvo type="max"/>
        <color rgb="FFFF7128"/>
        <color rgb="FFFFEF9C"/>
      </colorScale>
    </cfRule>
    <cfRule type="cellIs" dxfId="126" priority="76" stopIfTrue="1" operator="equal">
      <formula>"OK"</formula>
    </cfRule>
    <cfRule type="cellIs" dxfId="125" priority="46" stopIfTrue="1" operator="equal">
      <formula>"OK"</formula>
    </cfRule>
  </conditionalFormatting>
  <conditionalFormatting sqref="O22:O23">
    <cfRule type="cellIs" dxfId="124" priority="59" stopIfTrue="1" operator="greaterThan">
      <formula>0</formula>
    </cfRule>
    <cfRule type="cellIs" dxfId="123" priority="29" stopIfTrue="1" operator="greaterThan">
      <formula>0</formula>
    </cfRule>
    <cfRule type="cellIs" dxfId="122" priority="30" operator="lessThan">
      <formula>0</formula>
    </cfRule>
    <cfRule type="cellIs" dxfId="121" priority="60" operator="lessThan">
      <formula>0</formula>
    </cfRule>
  </conditionalFormatting>
  <conditionalFormatting sqref="O22:O24">
    <cfRule type="cellIs" dxfId="120" priority="22" operator="lessThan">
      <formula>0</formula>
    </cfRule>
    <cfRule type="cellIs" dxfId="119" priority="21" stopIfTrue="1" operator="greaterThan">
      <formula>0</formula>
    </cfRule>
  </conditionalFormatting>
  <conditionalFormatting sqref="O22:O25">
    <cfRule type="cellIs" dxfId="118" priority="51" stopIfTrue="1" operator="greaterThan">
      <formula>0</formula>
    </cfRule>
    <cfRule type="cellIs" dxfId="117" priority="52" operator="lessThan">
      <formula>0</formula>
    </cfRule>
  </conditionalFormatting>
  <conditionalFormatting sqref="O23">
    <cfRule type="cellIs" dxfId="116" priority="78" stopIfTrue="1" operator="greaterThan">
      <formula>0</formula>
    </cfRule>
    <cfRule type="cellIs" dxfId="115" priority="79" operator="lessThan">
      <formula>0</formula>
    </cfRule>
  </conditionalFormatting>
  <conditionalFormatting sqref="O23:O30">
    <cfRule type="cellIs" dxfId="114" priority="63" stopIfTrue="1" operator="greaterThan">
      <formula>0</formula>
    </cfRule>
    <cfRule type="cellIs" dxfId="113" priority="64" operator="lessThan">
      <formula>0</formula>
    </cfRule>
    <cfRule type="cellIs" dxfId="112" priority="34" operator="lessThan">
      <formula>0</formula>
    </cfRule>
    <cfRule type="cellIs" dxfId="111" priority="33" stopIfTrue="1" operator="greaterThan">
      <formula>0</formula>
    </cfRule>
  </conditionalFormatting>
  <conditionalFormatting sqref="O22:Q24">
    <cfRule type="cellIs" dxfId="110" priority="10" operator="lessThan">
      <formula>0</formula>
    </cfRule>
    <cfRule type="cellIs" dxfId="109" priority="9" stopIfTrue="1" operator="greaterThan">
      <formula>0</formula>
    </cfRule>
  </conditionalFormatting>
  <conditionalFormatting sqref="P22">
    <cfRule type="cellIs" dxfId="108" priority="1" stopIfTrue="1" operator="greaterThan">
      <formula>0</formula>
    </cfRule>
    <cfRule type="cellIs" dxfId="107" priority="2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H22 H20 H18 H16 H14 H12 H10 H9 H11 H13 H15 H17 H19 H21 H23 J22 J20 J18 J16 J14 J12 J10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79041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167640</xdr:rowOff>
                  </from>
                  <to>
                    <xdr:col>4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042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10</xdr:row>
                    <xdr:rowOff>7620</xdr:rowOff>
                  </from>
                  <to>
                    <xdr:col>4</xdr:col>
                    <xdr:colOff>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043" r:id="rId6" name="Drop Down 3">
              <controlPr defaultSize="0" autoLine="0" autoPict="0">
                <anchor moveWithCells="1">
                  <from>
                    <xdr:col>3</xdr:col>
                    <xdr:colOff>7620</xdr:colOff>
                    <xdr:row>11</xdr:row>
                    <xdr:rowOff>190500</xdr:rowOff>
                  </from>
                  <to>
                    <xdr:col>4</xdr:col>
                    <xdr:colOff>7620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044" r:id="rId7" name="Drop Down 4">
              <controlPr defaultSize="0" autoLine="0" autoPict="0">
                <anchor moveWithCells="1">
                  <from>
                    <xdr:col>3</xdr:col>
                    <xdr:colOff>7620</xdr:colOff>
                    <xdr:row>14</xdr:row>
                    <xdr:rowOff>0</xdr:rowOff>
                  </from>
                  <to>
                    <xdr:col>4</xdr:col>
                    <xdr:colOff>7620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045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15</xdr:row>
                    <xdr:rowOff>182880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046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182880</xdr:rowOff>
                  </from>
                  <to>
                    <xdr:col>4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047" r:id="rId10" name="Drop Down 7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182880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048" r:id="rId11" name="Drop Down 8">
              <controlPr defaultSize="0" autoLine="0" autoPict="0">
                <anchor moveWithCells="1">
                  <from>
                    <xdr:col>2</xdr:col>
                    <xdr:colOff>106680</xdr:colOff>
                    <xdr:row>22</xdr:row>
                    <xdr:rowOff>7620</xdr:rowOff>
                  </from>
                  <to>
                    <xdr:col>3</xdr:col>
                    <xdr:colOff>1051560</xdr:colOff>
                    <xdr:row>23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4256E-D8C2-4D11-B483-5A66B9E9F77F}">
  <sheetPr>
    <tabColor theme="3" tint="-0.249977111117893"/>
  </sheetPr>
  <dimension ref="A1:IQ28"/>
  <sheetViews>
    <sheetView showGridLines="0" showRowColHeaders="0" zoomScaleNormal="100" workbookViewId="0">
      <selection activeCell="F9" sqref="F9"/>
    </sheetView>
  </sheetViews>
  <sheetFormatPr baseColWidth="10" defaultColWidth="0" defaultRowHeight="14.4" zeroHeight="1" x14ac:dyDescent="0.3"/>
  <cols>
    <col min="1" max="1" width="1.5546875" customWidth="1"/>
    <col min="2" max="2" width="32.6640625" customWidth="1"/>
    <col min="3" max="3" width="1.6640625" customWidth="1"/>
    <col min="4" max="4" width="15.6640625" customWidth="1"/>
    <col min="5" max="5" width="1.664062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5.33203125" customWidth="1"/>
    <col min="14" max="14" width="19.44140625" customWidth="1"/>
    <col min="15" max="15" width="14.6640625" customWidth="1"/>
    <col min="16" max="16" width="6.6640625" customWidth="1"/>
    <col min="17" max="17" width="14.6640625" customWidth="1"/>
    <col min="18" max="18" width="7.5546875" bestFit="1" customWidth="1"/>
    <col min="19" max="21" width="11.44140625" hidden="1" customWidth="1"/>
    <col min="22" max="22" width="11.44140625" style="23" hidden="1" customWidth="1"/>
    <col min="23" max="246" width="11.44140625" hidden="1" customWidth="1"/>
    <col min="247" max="247" width="12.109375" hidden="1" customWidth="1"/>
    <col min="248" max="248" width="9.33203125" hidden="1" customWidth="1"/>
    <col min="249" max="249" width="6.5546875" hidden="1" customWidth="1"/>
    <col min="250" max="250" width="9.33203125" hidden="1" customWidth="1"/>
    <col min="251" max="251" width="6.5546875" hidden="1" customWidth="1"/>
    <col min="252" max="16384" width="3.6640625" hidden="1"/>
  </cols>
  <sheetData>
    <row r="1" spans="1:22" ht="9.9" customHeight="1" x14ac:dyDescent="0.3"/>
    <row r="2" spans="1:22" ht="9.9" customHeight="1" thickBot="1" x14ac:dyDescent="0.35"/>
    <row r="3" spans="1:22" ht="16.5" customHeight="1" x14ac:dyDescent="0.3">
      <c r="A3" s="40"/>
      <c r="B3" s="37"/>
      <c r="C3" s="105" t="s">
        <v>58</v>
      </c>
      <c r="D3" s="106"/>
      <c r="E3" s="111" t="str">
        <f>+IF(Ingresos!$E$3="","",Ingresos!$E$3)</f>
        <v/>
      </c>
      <c r="F3" s="112"/>
      <c r="G3" s="112"/>
      <c r="H3" s="112"/>
      <c r="I3" s="112"/>
      <c r="J3" s="112"/>
      <c r="K3" s="113"/>
    </row>
    <row r="4" spans="1:22" ht="17.25" customHeight="1" thickBot="1" x14ac:dyDescent="0.35">
      <c r="A4" s="40"/>
      <c r="B4" s="37"/>
      <c r="C4" s="105"/>
      <c r="D4" s="106"/>
      <c r="E4" s="114"/>
      <c r="F4" s="115"/>
      <c r="G4" s="115"/>
      <c r="H4" s="115"/>
      <c r="I4" s="115"/>
      <c r="J4" s="115"/>
      <c r="K4" s="116"/>
    </row>
    <row r="5" spans="1:22" ht="26.25" customHeight="1" thickBot="1" x14ac:dyDescent="0.35">
      <c r="A5" s="41"/>
      <c r="B5" s="37"/>
      <c r="C5" s="105" t="s">
        <v>10</v>
      </c>
      <c r="D5" s="106"/>
      <c r="E5" s="117">
        <f>+IF(Ingresos!$E$5="","",Ingresos!$E$5)</f>
        <v>45809</v>
      </c>
      <c r="F5" s="118"/>
      <c r="G5" s="118"/>
      <c r="H5" s="118"/>
      <c r="I5" s="118"/>
      <c r="J5" s="118"/>
      <c r="K5" s="119"/>
    </row>
    <row r="6" spans="1:22" s="78" customFormat="1" ht="16.2" thickBot="1" x14ac:dyDescent="0.35">
      <c r="A6"/>
      <c r="B6"/>
      <c r="C6"/>
      <c r="D6"/>
      <c r="E6" s="2"/>
      <c r="F6" s="2"/>
      <c r="G6" s="2"/>
      <c r="H6" s="14" t="s">
        <v>2</v>
      </c>
      <c r="I6" s="14"/>
      <c r="J6" s="14" t="s">
        <v>2</v>
      </c>
      <c r="K6" s="3"/>
      <c r="L6"/>
      <c r="M6" s="109" t="s">
        <v>11</v>
      </c>
      <c r="N6" s="110"/>
      <c r="O6" s="76" t="s">
        <v>71</v>
      </c>
      <c r="P6" s="76" t="s">
        <v>19</v>
      </c>
      <c r="Q6" s="77" t="s">
        <v>85</v>
      </c>
      <c r="R6" s="76" t="s">
        <v>19</v>
      </c>
      <c r="V6" s="79"/>
    </row>
    <row r="7" spans="1:22" ht="18.600000000000001" thickBot="1" x14ac:dyDescent="0.4">
      <c r="A7" s="26"/>
      <c r="B7" s="13" t="s">
        <v>60</v>
      </c>
      <c r="C7" s="13"/>
      <c r="D7" s="13" t="s">
        <v>1</v>
      </c>
      <c r="E7" s="13"/>
      <c r="F7" s="13" t="s">
        <v>2</v>
      </c>
      <c r="G7" s="4"/>
      <c r="H7" s="13" t="s">
        <v>28</v>
      </c>
      <c r="I7" s="13"/>
      <c r="J7" s="13" t="s">
        <v>29</v>
      </c>
      <c r="K7" s="5"/>
      <c r="M7" s="107" t="s">
        <v>12</v>
      </c>
      <c r="N7" s="108"/>
      <c r="O7" s="44">
        <f>+SUM(O8:O14)</f>
        <v>48000000</v>
      </c>
      <c r="P7" s="48">
        <f>+SUM(P8:P14)</f>
        <v>1</v>
      </c>
      <c r="Q7" s="50">
        <f>+SUM(Q8:Q14)</f>
        <v>4000000</v>
      </c>
      <c r="R7" s="48">
        <f>+SUM(R8:R14)</f>
        <v>1</v>
      </c>
    </row>
    <row r="8" spans="1:22" x14ac:dyDescent="0.3">
      <c r="A8" s="27"/>
      <c r="K8" s="6"/>
      <c r="M8" s="98" t="s">
        <v>3</v>
      </c>
      <c r="N8" s="99"/>
      <c r="O8" s="45">
        <f>+Ingresos!O8</f>
        <v>24000000</v>
      </c>
      <c r="P8" s="49">
        <f>+IF(O8&lt;&gt;0,O8/$O$7,"")</f>
        <v>0.5</v>
      </c>
      <c r="Q8" s="51">
        <f>+Ingresos!Q8</f>
        <v>2000000</v>
      </c>
      <c r="R8" s="49">
        <f>+IF(Q8&lt;&gt;0,Q8/$Q$7,"")</f>
        <v>0.5</v>
      </c>
    </row>
    <row r="9" spans="1:22" ht="15.6" x14ac:dyDescent="0.3">
      <c r="A9" s="27"/>
      <c r="B9" s="12" t="s">
        <v>48</v>
      </c>
      <c r="F9" s="8">
        <v>500000</v>
      </c>
      <c r="H9" s="72">
        <f>F9*IF(V9=2,365,IF(V9=3,52,IF(V9=4,26,IF(V9=5,12,IF(V9=6,6,IF(V9=7,4,1))))))</f>
        <v>500000</v>
      </c>
      <c r="I9" s="70"/>
      <c r="J9" s="72">
        <f>F9*IF(V9=2,30,IF(V9=3,4,IF(V9=4,2,IF(V9=5,1,IF(V9=6,1/2,IF(V9=7,1/3,IF(V9=8,1/12,0)))))))</f>
        <v>0</v>
      </c>
      <c r="K9" s="6"/>
      <c r="M9" s="98" t="s">
        <v>22</v>
      </c>
      <c r="N9" s="99"/>
      <c r="O9" s="45">
        <f>+Ingresos!O9</f>
        <v>24000000</v>
      </c>
      <c r="P9" s="49">
        <f t="shared" ref="P9:P14" si="0">+IF(O9&lt;&gt;0,O9/$O$7,"")</f>
        <v>0.5</v>
      </c>
      <c r="Q9" s="51">
        <f>+Ingresos!Q9</f>
        <v>2000000</v>
      </c>
      <c r="R9" s="49">
        <f t="shared" ref="R9:R14" si="1">+IF(Q9&lt;&gt;0,Q9/$Q$7,"")</f>
        <v>0.5</v>
      </c>
      <c r="T9" s="42" t="s">
        <v>86</v>
      </c>
      <c r="U9" s="42"/>
      <c r="V9" s="75">
        <v>1</v>
      </c>
    </row>
    <row r="10" spans="1:22" ht="15.6" x14ac:dyDescent="0.3">
      <c r="A10" s="27"/>
      <c r="B10" s="12"/>
      <c r="H10" s="15"/>
      <c r="I10" s="70"/>
      <c r="J10" s="15"/>
      <c r="K10" s="6"/>
      <c r="M10" s="98" t="s">
        <v>25</v>
      </c>
      <c r="N10" s="99"/>
      <c r="O10" s="45">
        <f>+Ingresos!O10</f>
        <v>0</v>
      </c>
      <c r="P10" s="49" t="str">
        <f t="shared" si="0"/>
        <v/>
      </c>
      <c r="Q10" s="51">
        <f>+Ingresos!Q10</f>
        <v>0</v>
      </c>
      <c r="R10" s="49" t="str">
        <f t="shared" si="1"/>
        <v/>
      </c>
      <c r="T10" s="42" t="s">
        <v>30</v>
      </c>
      <c r="U10" s="42"/>
      <c r="V10" s="75"/>
    </row>
    <row r="11" spans="1:22" ht="15.6" x14ac:dyDescent="0.3">
      <c r="A11" s="27"/>
      <c r="B11" s="12" t="s">
        <v>49</v>
      </c>
      <c r="F11" s="8"/>
      <c r="H11" s="72">
        <f>F11*IF(V11=2,365,IF(V11=3,52,IF(V11=4,26,IF(V11=5,12,IF(V11=6,6,IF(V11=7,4,1))))))</f>
        <v>0</v>
      </c>
      <c r="I11" s="70"/>
      <c r="J11" s="72">
        <f>F11*IF(V11=2,30,IF(V11=3,4,IF(V11=4,2,IF(V11=5,1,IF(V11=6,1/2,IF(V11=7,1/3,IF(V11=8,1/12,0)))))))</f>
        <v>0</v>
      </c>
      <c r="K11" s="6"/>
      <c r="M11" s="98" t="s">
        <v>26</v>
      </c>
      <c r="N11" s="99"/>
      <c r="O11" s="45">
        <f>+Ingresos!O11</f>
        <v>0</v>
      </c>
      <c r="P11" s="49" t="str">
        <f t="shared" si="0"/>
        <v/>
      </c>
      <c r="Q11" s="51">
        <f>+Ingresos!Q11</f>
        <v>0</v>
      </c>
      <c r="R11" s="49" t="str">
        <f t="shared" si="1"/>
        <v/>
      </c>
      <c r="T11" s="42" t="s">
        <v>31</v>
      </c>
      <c r="U11" s="42"/>
      <c r="V11" s="75">
        <v>1</v>
      </c>
    </row>
    <row r="12" spans="1:22" ht="15.6" x14ac:dyDescent="0.3">
      <c r="A12" s="27"/>
      <c r="B12" s="12"/>
      <c r="H12" s="15"/>
      <c r="I12" s="70"/>
      <c r="J12" s="15"/>
      <c r="K12" s="6"/>
      <c r="M12" s="98" t="s">
        <v>7</v>
      </c>
      <c r="N12" s="99"/>
      <c r="O12" s="45">
        <f>+Ingresos!O12</f>
        <v>0</v>
      </c>
      <c r="P12" s="49" t="str">
        <f t="shared" si="0"/>
        <v/>
      </c>
      <c r="Q12" s="51">
        <f>+Ingresos!Q12</f>
        <v>0</v>
      </c>
      <c r="R12" s="49" t="str">
        <f t="shared" si="1"/>
        <v/>
      </c>
      <c r="T12" s="42" t="s">
        <v>29</v>
      </c>
      <c r="U12" s="42"/>
      <c r="V12" s="75"/>
    </row>
    <row r="13" spans="1:22" ht="15.6" x14ac:dyDescent="0.3">
      <c r="A13" s="27"/>
      <c r="B13" s="12" t="s">
        <v>50</v>
      </c>
      <c r="F13" s="8"/>
      <c r="H13" s="72">
        <f>F13*IF(V13=2,365,IF(V13=3,52,IF(V13=4,26,IF(V13=5,12,IF(V13=6,6,IF(V13=7,4,1))))))</f>
        <v>0</v>
      </c>
      <c r="I13" s="70"/>
      <c r="J13" s="72">
        <f>F13*IF(V13=2,30,IF(V13=3,4,IF(V13=4,2,IF(V13=5,1,IF(V13=6,1/2,IF(V13=7,1/3,IF(V13=8,1/12,0)))))))</f>
        <v>0</v>
      </c>
      <c r="K13" s="6"/>
      <c r="M13" s="24" t="s">
        <v>8</v>
      </c>
      <c r="N13" s="25"/>
      <c r="O13" s="45">
        <f>+Ingresos!O13</f>
        <v>0</v>
      </c>
      <c r="P13" s="49" t="str">
        <f t="shared" si="0"/>
        <v/>
      </c>
      <c r="Q13" s="51">
        <f>+Ingresos!Q13</f>
        <v>0</v>
      </c>
      <c r="R13" s="49" t="str">
        <f t="shared" si="1"/>
        <v/>
      </c>
      <c r="T13" s="42" t="s">
        <v>32</v>
      </c>
      <c r="U13" s="42"/>
      <c r="V13" s="75">
        <v>1</v>
      </c>
    </row>
    <row r="14" spans="1:22" ht="16.2" thickBot="1" x14ac:dyDescent="0.35">
      <c r="A14" s="27"/>
      <c r="B14" s="12"/>
      <c r="H14" s="15"/>
      <c r="I14" s="70"/>
      <c r="J14" s="15"/>
      <c r="K14" s="6"/>
      <c r="M14" s="98" t="s">
        <v>27</v>
      </c>
      <c r="N14" s="99"/>
      <c r="O14" s="45">
        <f>+Ingresos!O14</f>
        <v>0</v>
      </c>
      <c r="P14" s="49" t="str">
        <f t="shared" si="0"/>
        <v/>
      </c>
      <c r="Q14" s="51">
        <f>+Ingresos!Q14</f>
        <v>0</v>
      </c>
      <c r="R14" s="49" t="str">
        <f t="shared" si="1"/>
        <v/>
      </c>
      <c r="T14" s="42" t="s">
        <v>33</v>
      </c>
      <c r="U14" s="42"/>
      <c r="V14" s="75"/>
    </row>
    <row r="15" spans="1:22" ht="16.2" thickBot="1" x14ac:dyDescent="0.35">
      <c r="A15" s="27"/>
      <c r="B15" s="12" t="s">
        <v>51</v>
      </c>
      <c r="F15" s="8"/>
      <c r="H15" s="72">
        <f>F15*IF(V15=2,365,IF(V15=3,52,IF(V15=4,26,IF(V15=5,12,IF(V15=6,6,IF(V15=7,4,1))))))</f>
        <v>0</v>
      </c>
      <c r="I15" s="70"/>
      <c r="J15" s="72">
        <f>F15*IF(V15=2,30,IF(V15=3,4,IF(V15=4,2,IF(V15=5,1,IF(V15=6,1/2,IF(V15=7,1/3,IF(V15=8,1/12,0)))))))</f>
        <v>0</v>
      </c>
      <c r="K15" s="6"/>
      <c r="M15" s="103" t="s">
        <v>13</v>
      </c>
      <c r="N15" s="104"/>
      <c r="O15" s="46">
        <f>+SUM(O16:O21)</f>
        <v>64000000</v>
      </c>
      <c r="P15" s="54">
        <f>+SUM(P16:P21)</f>
        <v>1</v>
      </c>
      <c r="Q15" s="52">
        <f>+SUM(Q16:Q21)</f>
        <v>5250000</v>
      </c>
      <c r="R15" s="54">
        <f>+SUM(R16:R21)</f>
        <v>0.99999999999999989</v>
      </c>
      <c r="T15" s="42" t="s">
        <v>28</v>
      </c>
      <c r="U15" s="42"/>
      <c r="V15" s="75">
        <v>1</v>
      </c>
    </row>
    <row r="16" spans="1:22" ht="15.6" x14ac:dyDescent="0.3">
      <c r="A16" s="27"/>
      <c r="B16" s="12"/>
      <c r="H16" s="15"/>
      <c r="I16" s="70"/>
      <c r="J16" s="15"/>
      <c r="K16" s="6"/>
      <c r="M16" s="98" t="s">
        <v>14</v>
      </c>
      <c r="N16" s="99"/>
      <c r="O16" s="45">
        <f>+'Obligaciones Fcieras'!$H$24</f>
        <v>15000000</v>
      </c>
      <c r="P16" s="49">
        <f t="shared" ref="P16:P21" si="2">+IF(O15&lt;&gt;0,O16/$O$15,"")</f>
        <v>0.234375</v>
      </c>
      <c r="Q16" s="51">
        <f>+'Obligaciones Fcieras'!$J$24</f>
        <v>1250000</v>
      </c>
      <c r="R16" s="49">
        <f t="shared" ref="R16:R21" si="3">+IF(Q16&lt;&gt;0,Q16/$Q$15,"")</f>
        <v>0.23809523809523808</v>
      </c>
      <c r="T16" s="42"/>
      <c r="U16" s="42"/>
      <c r="V16" s="75"/>
    </row>
    <row r="17" spans="1:22" ht="15.6" x14ac:dyDescent="0.3">
      <c r="A17" s="27"/>
      <c r="B17" s="12" t="s">
        <v>52</v>
      </c>
      <c r="F17" s="8"/>
      <c r="H17" s="72">
        <f>F17*IF(V17=2,365,IF(V17=3,52,IF(V17=4,26,IF(V17=5,12,IF(V17=6,6,IF(V17=7,4,1))))))</f>
        <v>0</v>
      </c>
      <c r="I17" s="70"/>
      <c r="J17" s="72">
        <f>F17*IF(V17=2,30,IF(V17=3,4,IF(V17=4,2,IF(V17=5,1,IF(V17=6,1/2,IF(V17=7,1/3,IF(V17=8,1/12,0)))))))</f>
        <v>0</v>
      </c>
      <c r="K17" s="6"/>
      <c r="M17" s="98" t="s">
        <v>15</v>
      </c>
      <c r="N17" s="99"/>
      <c r="O17" s="45">
        <f>+'Gastos del Hogar'!$H$31</f>
        <v>30000000</v>
      </c>
      <c r="P17" s="49">
        <f t="shared" si="2"/>
        <v>0.46875</v>
      </c>
      <c r="Q17" s="51">
        <f>+'Gastos del Hogar'!$J$31</f>
        <v>2500000</v>
      </c>
      <c r="R17" s="49">
        <f t="shared" si="3"/>
        <v>0.47619047619047616</v>
      </c>
      <c r="T17" s="42"/>
      <c r="U17" s="42"/>
      <c r="V17" s="75">
        <v>1</v>
      </c>
    </row>
    <row r="18" spans="1:22" ht="15.6" x14ac:dyDescent="0.3">
      <c r="A18" s="27"/>
      <c r="B18" s="12"/>
      <c r="H18" s="15"/>
      <c r="I18" s="70"/>
      <c r="J18" s="15"/>
      <c r="K18" s="6"/>
      <c r="M18" s="98" t="s">
        <v>16</v>
      </c>
      <c r="N18" s="99"/>
      <c r="O18" s="45">
        <f>+Salud!$H$25</f>
        <v>500000</v>
      </c>
      <c r="P18" s="49">
        <f t="shared" si="2"/>
        <v>7.8125E-3</v>
      </c>
      <c r="Q18" s="51">
        <f>+Salud!$J$25</f>
        <v>0</v>
      </c>
      <c r="R18" s="49" t="str">
        <f t="shared" si="3"/>
        <v/>
      </c>
      <c r="T18" s="42"/>
      <c r="U18" s="42"/>
      <c r="V18" s="75"/>
    </row>
    <row r="19" spans="1:22" ht="15.6" x14ac:dyDescent="0.3">
      <c r="A19" s="27"/>
      <c r="B19" s="12" t="s">
        <v>53</v>
      </c>
      <c r="F19" s="8"/>
      <c r="H19" s="72">
        <f>F19*IF(V19=2,365,IF(V19=3,52,IF(V19=4,26,IF(V19=5,12,IF(V19=6,6,IF(V19=7,4,1))))))</f>
        <v>0</v>
      </c>
      <c r="I19" s="70"/>
      <c r="J19" s="72">
        <f>F19*IF(V19=2,30,IF(V19=3,4,IF(V19=4,2,IF(V19=5,1,IF(V19=6,1/2,IF(V19=7,1/3,IF(V19=8,1/12,0)))))))</f>
        <v>0</v>
      </c>
      <c r="K19" s="6"/>
      <c r="M19" s="98" t="s">
        <v>17</v>
      </c>
      <c r="N19" s="99"/>
      <c r="O19" s="45">
        <f>+'Educación-Hijos'!$H$25</f>
        <v>9600000</v>
      </c>
      <c r="P19" s="49">
        <f t="shared" si="2"/>
        <v>0.15</v>
      </c>
      <c r="Q19" s="51">
        <f>+'Educación-Hijos'!$J$25</f>
        <v>800000</v>
      </c>
      <c r="R19" s="49">
        <f t="shared" si="3"/>
        <v>0.15238095238095239</v>
      </c>
      <c r="T19" s="42"/>
      <c r="U19" s="42"/>
      <c r="V19" s="75">
        <v>1</v>
      </c>
    </row>
    <row r="20" spans="1:22" ht="15.6" x14ac:dyDescent="0.3">
      <c r="A20" s="27"/>
      <c r="B20" s="12"/>
      <c r="H20" s="15"/>
      <c r="I20" s="70"/>
      <c r="J20" s="15"/>
      <c r="K20" s="6"/>
      <c r="M20" s="98" t="s">
        <v>18</v>
      </c>
      <c r="N20" s="99"/>
      <c r="O20" s="45">
        <f>+'Transporte-Auto'!$H$27</f>
        <v>500000</v>
      </c>
      <c r="P20" s="49">
        <f t="shared" si="2"/>
        <v>7.8125E-3</v>
      </c>
      <c r="Q20" s="51">
        <f>+'Transporte-Auto'!$J$27</f>
        <v>0</v>
      </c>
      <c r="R20" s="49" t="str">
        <f t="shared" si="3"/>
        <v/>
      </c>
      <c r="T20" s="42"/>
      <c r="U20" s="42"/>
      <c r="V20" s="75"/>
    </row>
    <row r="21" spans="1:22" ht="16.2" thickBot="1" x14ac:dyDescent="0.35">
      <c r="A21" s="27"/>
      <c r="B21" s="12" t="s">
        <v>54</v>
      </c>
      <c r="F21" s="8"/>
      <c r="H21" s="72">
        <f>F21*IF(V21=2,365,IF(V21=3,52,IF(V21=4,26,IF(V21=5,12,IF(V21=6,6,IF(V21=7,4,1))))))</f>
        <v>0</v>
      </c>
      <c r="I21" s="70"/>
      <c r="J21" s="72">
        <f>F21*IF(V21=2,30,IF(V21=3,4,IF(V21=4,2,IF(V21=5,1,IF(V21=6,1/2,IF(V21=7,1/3,IF(V21=8,1/12,0)))))))</f>
        <v>0</v>
      </c>
      <c r="K21" s="6"/>
      <c r="M21" s="98" t="s">
        <v>20</v>
      </c>
      <c r="N21" s="99"/>
      <c r="O21" s="45">
        <f>+'Comida-Entretenimiento'!$H$23</f>
        <v>8400000</v>
      </c>
      <c r="P21" s="49">
        <f t="shared" si="2"/>
        <v>0.13125000000000001</v>
      </c>
      <c r="Q21" s="51">
        <f>+'Comida-Entretenimiento'!$J$23</f>
        <v>700000</v>
      </c>
      <c r="R21" s="49">
        <f t="shared" si="3"/>
        <v>0.13333333333333333</v>
      </c>
      <c r="T21" s="42"/>
      <c r="U21" s="42"/>
      <c r="V21" s="75">
        <v>1</v>
      </c>
    </row>
    <row r="22" spans="1:22" ht="15" thickBot="1" x14ac:dyDescent="0.35">
      <c r="A22" s="27"/>
      <c r="K22" s="6"/>
      <c r="M22" s="103" t="s">
        <v>9</v>
      </c>
      <c r="N22" s="104"/>
      <c r="O22" s="47">
        <f>+O7-O15</f>
        <v>-16000000</v>
      </c>
      <c r="P22" s="47"/>
      <c r="Q22" s="53">
        <f>+Q7-Q15</f>
        <v>-1250000</v>
      </c>
      <c r="R22" s="55"/>
      <c r="T22" s="42"/>
      <c r="U22" s="42"/>
      <c r="V22" s="75"/>
    </row>
    <row r="23" spans="1:22" ht="15.6" x14ac:dyDescent="0.3">
      <c r="A23" s="27"/>
      <c r="B23" s="19" t="s">
        <v>55</v>
      </c>
      <c r="F23" s="8"/>
      <c r="H23" s="72">
        <f>F23*IF(V23=2,365,IF(V23=3,52,IF(V23=4,26,IF(V23=5,12,IF(V23=6,6,IF(V23=7,4,1))))))</f>
        <v>0</v>
      </c>
      <c r="I23" s="70"/>
      <c r="J23" s="72">
        <f>F23*IF(V23=2,30,IF(V23=3,4,IF(V23=4,2,IF(V23=5,1,IF(V23=6,1/2,IF(V23=7,1/3,IF(V23=8,1/12,0)))))))</f>
        <v>0</v>
      </c>
      <c r="K23" s="6"/>
      <c r="M23" s="91"/>
      <c r="N23" s="91"/>
      <c r="O23" s="15"/>
      <c r="P23" s="15"/>
      <c r="Q23" s="15"/>
      <c r="R23" s="39"/>
      <c r="T23" s="42"/>
      <c r="U23" s="42"/>
      <c r="V23" s="75">
        <v>1</v>
      </c>
    </row>
    <row r="24" spans="1:22" ht="15.6" x14ac:dyDescent="0.3">
      <c r="A24" s="27"/>
      <c r="B24" s="12"/>
      <c r="K24" s="6"/>
      <c r="M24" s="1" t="str">
        <f>+IF(N24="Mi presupuesto es positivo","OK",IF(N24="Mi presupuesto es negativo, debo ajustarlo","NO",""))</f>
        <v>NO</v>
      </c>
      <c r="N24" s="9" t="str">
        <f>+IF(O22=0,"",IF(O22&lt;0,"Mi presupuesto es negativo, debo ajustarlo","Mi presupuesto es positivo"))</f>
        <v>Mi presupuesto es negativo, debo ajustarlo</v>
      </c>
      <c r="O24" s="15"/>
      <c r="P24" s="15"/>
      <c r="Q24" s="15"/>
      <c r="R24" s="39"/>
      <c r="T24" s="42"/>
      <c r="U24" s="42"/>
      <c r="V24" s="75"/>
    </row>
    <row r="25" spans="1:22" ht="15.6" x14ac:dyDescent="0.3">
      <c r="A25" s="27"/>
      <c r="B25" s="19" t="s">
        <v>55</v>
      </c>
      <c r="F25" s="8"/>
      <c r="H25" s="72">
        <f>F25*IF(V25=2,365,IF(V25=3,52,IF(V25=4,26,IF(V25=5,12,IF(V25=6,6,IF(V25=7,4,1))))))</f>
        <v>0</v>
      </c>
      <c r="I25" s="70"/>
      <c r="J25" s="72">
        <f>F25*IF(V25=2,30,IF(V25=3,4,IF(V25=4,2,IF(V25=5,1,IF(V25=6,1/2,IF(V25=7,1/3,IF(V25=8,1/12,0)))))))</f>
        <v>0</v>
      </c>
      <c r="K25" s="6"/>
      <c r="T25" s="42"/>
      <c r="U25" s="42"/>
      <c r="V25" s="75">
        <v>1</v>
      </c>
    </row>
    <row r="26" spans="1:22" ht="15.6" x14ac:dyDescent="0.3">
      <c r="A26" s="27"/>
      <c r="B26" s="12"/>
      <c r="K26" s="6"/>
      <c r="M26" s="1" t="str">
        <f>+IF(N26="Mi presupuesto es positivo","OK",IF(N26="Mi presupuesto es negativo, debo ajustarlo","NO",""))</f>
        <v/>
      </c>
      <c r="N26" s="9" t="str">
        <f>+IF(O24=0,"",IF(O24&lt;0,"Mi presupuesto es negativo, debo ajustarlo","Mi presupuesto es positivo"))</f>
        <v/>
      </c>
    </row>
    <row r="27" spans="1:22" x14ac:dyDescent="0.3">
      <c r="A27" s="27"/>
      <c r="F27" s="20" t="s">
        <v>9</v>
      </c>
      <c r="G27" s="16"/>
      <c r="H27" s="17">
        <f>+SUM(H9:H25)</f>
        <v>500000</v>
      </c>
      <c r="I27" s="17"/>
      <c r="J27" s="17">
        <f>+SUM(J9:J25)</f>
        <v>0</v>
      </c>
      <c r="K27" s="6"/>
    </row>
    <row r="28" spans="1:22" ht="15" thickBot="1" x14ac:dyDescent="0.35">
      <c r="A28" s="26"/>
      <c r="B28" s="10"/>
      <c r="C28" s="10"/>
      <c r="D28" s="10"/>
      <c r="E28" s="10"/>
      <c r="F28" s="10"/>
      <c r="G28" s="10"/>
      <c r="H28" s="10"/>
      <c r="I28" s="10"/>
      <c r="J28" s="10"/>
      <c r="K28" s="11"/>
    </row>
  </sheetData>
  <sheetProtection password="D8F3" sheet="1" selectLockedCells="1"/>
  <mergeCells count="21">
    <mergeCell ref="E3:K4"/>
    <mergeCell ref="E5:K5"/>
    <mergeCell ref="C3:D4"/>
    <mergeCell ref="C5:D5"/>
    <mergeCell ref="M6:N6"/>
    <mergeCell ref="M7:N7"/>
    <mergeCell ref="M8:N8"/>
    <mergeCell ref="M9:N9"/>
    <mergeCell ref="M10:N10"/>
    <mergeCell ref="M11:N11"/>
    <mergeCell ref="M12:N12"/>
    <mergeCell ref="M19:N19"/>
    <mergeCell ref="M20:N20"/>
    <mergeCell ref="M21:N21"/>
    <mergeCell ref="M22:N22"/>
    <mergeCell ref="M23:N23"/>
    <mergeCell ref="M14:N14"/>
    <mergeCell ref="M15:N15"/>
    <mergeCell ref="M16:N16"/>
    <mergeCell ref="M17:N17"/>
    <mergeCell ref="M18:N18"/>
  </mergeCells>
  <conditionalFormatting sqref="M24">
    <cfRule type="colorScale" priority="8">
      <colorScale>
        <cfvo type="min"/>
        <cfvo type="max"/>
        <color rgb="FFFF7128"/>
        <color rgb="FFFFEF9C"/>
      </colorScale>
    </cfRule>
    <cfRule type="cellIs" dxfId="106" priority="3" stopIfTrue="1" operator="equal">
      <formula>"NO"</formula>
    </cfRule>
    <cfRule type="cellIs" dxfId="105" priority="4" stopIfTrue="1" operator="equal">
      <formula>"OK"</formula>
    </cfRule>
    <cfRule type="colorScale" priority="5">
      <colorScale>
        <cfvo type="min"/>
        <cfvo type="max"/>
        <color rgb="FFFF7128"/>
        <color rgb="FFFFEF9C"/>
      </colorScale>
    </cfRule>
    <cfRule type="cellIs" dxfId="104" priority="6" stopIfTrue="1" operator="equal">
      <formula>"NO"</formula>
    </cfRule>
    <cfRule type="cellIs" dxfId="103" priority="7" stopIfTrue="1" operator="equal">
      <formula>"OK"</formula>
    </cfRule>
    <cfRule type="colorScale" priority="20">
      <colorScale>
        <cfvo type="min"/>
        <cfvo type="max"/>
        <color rgb="FFFF7128"/>
        <color rgb="FFFFEF9C"/>
      </colorScale>
    </cfRule>
    <cfRule type="colorScale" priority="28">
      <colorScale>
        <cfvo type="min"/>
        <cfvo type="max"/>
        <color rgb="FFFF7128"/>
        <color rgb="FFFFEF9C"/>
      </colorScale>
    </cfRule>
    <cfRule type="colorScale" priority="58">
      <colorScale>
        <cfvo type="min"/>
        <cfvo type="max"/>
        <color rgb="FFFF7128"/>
        <color rgb="FFFFEF9C"/>
      </colorScale>
    </cfRule>
    <cfRule type="colorScale" priority="85">
      <colorScale>
        <cfvo type="min"/>
        <cfvo type="max"/>
        <color rgb="FFFF7128"/>
        <color rgb="FFFFEF9C"/>
      </colorScale>
    </cfRule>
  </conditionalFormatting>
  <conditionalFormatting sqref="M24:M26">
    <cfRule type="cellIs" dxfId="102" priority="84" stopIfTrue="1" operator="equal">
      <formula>"OK"</formula>
    </cfRule>
    <cfRule type="cellIs" dxfId="101" priority="27" stopIfTrue="1" operator="equal">
      <formula>"OK"</formula>
    </cfRule>
    <cfRule type="cellIs" dxfId="100" priority="83" stopIfTrue="1" operator="equal">
      <formula>"NO"</formula>
    </cfRule>
    <cfRule type="cellIs" dxfId="99" priority="15" stopIfTrue="1" operator="equal">
      <formula>"NO"</formula>
    </cfRule>
    <cfRule type="cellIs" dxfId="98" priority="16" stopIfTrue="1" operator="equal">
      <formula>"OK"</formula>
    </cfRule>
    <cfRule type="cellIs" dxfId="97" priority="26" stopIfTrue="1" operator="equal">
      <formula>"NO"</formula>
    </cfRule>
    <cfRule type="cellIs" dxfId="96" priority="57" stopIfTrue="1" operator="equal">
      <formula>"OK"</formula>
    </cfRule>
    <cfRule type="cellIs" dxfId="95" priority="56" stopIfTrue="1" operator="equal">
      <formula>"NO"</formula>
    </cfRule>
  </conditionalFormatting>
  <conditionalFormatting sqref="M25">
    <cfRule type="colorScale" priority="72">
      <colorScale>
        <cfvo type="min"/>
        <cfvo type="max"/>
        <color rgb="FFFF7128"/>
        <color rgb="FFFFEF9C"/>
      </colorScale>
    </cfRule>
    <cfRule type="cellIs" dxfId="94" priority="81" stopIfTrue="1" operator="equal">
      <formula>"OK"</formula>
    </cfRule>
    <cfRule type="colorScale" priority="50">
      <colorScale>
        <cfvo type="min"/>
        <cfvo type="max"/>
        <color rgb="FFFF7128"/>
        <color rgb="FFFFEF9C"/>
      </colorScale>
    </cfRule>
    <cfRule type="colorScale" priority="42">
      <colorScale>
        <cfvo type="min"/>
        <cfvo type="max"/>
        <color rgb="FFFF7128"/>
        <color rgb="FFFFEF9C"/>
      </colorScale>
    </cfRule>
    <cfRule type="cellIs" dxfId="93" priority="80" stopIfTrue="1" operator="equal">
      <formula>"NO"</formula>
    </cfRule>
    <cfRule type="colorScale" priority="25">
      <colorScale>
        <cfvo type="min"/>
        <cfvo type="max"/>
        <color rgb="FFFF7128"/>
        <color rgb="FFFFEF9C"/>
      </colorScale>
    </cfRule>
    <cfRule type="colorScale" priority="82">
      <colorScale>
        <cfvo type="min"/>
        <cfvo type="max"/>
        <color rgb="FFFF7128"/>
        <color rgb="FFFFEF9C"/>
      </colorScale>
    </cfRule>
    <cfRule type="colorScale" priority="109">
      <colorScale>
        <cfvo type="min"/>
        <cfvo type="max"/>
        <color rgb="FFFF7128"/>
        <color rgb="FFFFEF9C"/>
      </colorScale>
    </cfRule>
  </conditionalFormatting>
  <conditionalFormatting sqref="M25:M26">
    <cfRule type="cellIs" dxfId="92" priority="48" stopIfTrue="1" operator="equal">
      <formula>"NO"</formula>
    </cfRule>
    <cfRule type="cellIs" dxfId="91" priority="49" stopIfTrue="1" operator="equal">
      <formula>"OK"</formula>
    </cfRule>
  </conditionalFormatting>
  <conditionalFormatting sqref="M26">
    <cfRule type="colorScale" priority="67">
      <colorScale>
        <cfvo type="min"/>
        <cfvo type="max"/>
        <color rgb="FFFF7128"/>
        <color rgb="FFFFEF9C"/>
      </colorScale>
    </cfRule>
    <cfRule type="colorScale" priority="17">
      <colorScale>
        <cfvo type="min"/>
        <cfvo type="max"/>
        <color rgb="FFFF7128"/>
        <color rgb="FFFFEF9C"/>
      </colorScale>
    </cfRule>
    <cfRule type="colorScale" priority="55">
      <colorScale>
        <cfvo type="min"/>
        <cfvo type="max"/>
        <color rgb="FFFF7128"/>
        <color rgb="FFFFEF9C"/>
      </colorScale>
    </cfRule>
    <cfRule type="colorScale" priority="94">
      <colorScale>
        <cfvo type="min"/>
        <cfvo type="max"/>
        <color rgb="FFFF7128"/>
        <color rgb="FFFFEF9C"/>
      </colorScale>
    </cfRule>
    <cfRule type="colorScale" priority="37">
      <colorScale>
        <cfvo type="min"/>
        <cfvo type="max"/>
        <color rgb="FFFF7128"/>
        <color rgb="FFFFEF9C"/>
      </colorScale>
    </cfRule>
  </conditionalFormatting>
  <conditionalFormatting sqref="M28">
    <cfRule type="colorScale" priority="114">
      <colorScale>
        <cfvo type="min"/>
        <cfvo type="max"/>
        <color rgb="FFFF7128"/>
        <color rgb="FFFFEF9C"/>
      </colorScale>
    </cfRule>
    <cfRule type="cellIs" dxfId="90" priority="112" stopIfTrue="1" operator="equal">
      <formula>"NO"</formula>
    </cfRule>
    <cfRule type="cellIs" dxfId="89" priority="113" stopIfTrue="1" operator="equal">
      <formula>"OK"</formula>
    </cfRule>
  </conditionalFormatting>
  <conditionalFormatting sqref="M31">
    <cfRule type="colorScale" priority="104">
      <colorScale>
        <cfvo type="min"/>
        <cfvo type="max"/>
        <color rgb="FFFF7128"/>
        <color rgb="FFFFEF9C"/>
      </colorScale>
    </cfRule>
  </conditionalFormatting>
  <conditionalFormatting sqref="M31:M32">
    <cfRule type="cellIs" dxfId="88" priority="75" stopIfTrue="1" operator="equal">
      <formula>"NO"</formula>
    </cfRule>
    <cfRule type="cellIs" dxfId="87" priority="76" stopIfTrue="1" operator="equal">
      <formula>"OK"</formula>
    </cfRule>
  </conditionalFormatting>
  <conditionalFormatting sqref="M32">
    <cfRule type="cellIs" dxfId="86" priority="45" stopIfTrue="1" operator="equal">
      <formula>"NO"</formula>
    </cfRule>
    <cfRule type="colorScale" priority="77">
      <colorScale>
        <cfvo type="min"/>
        <cfvo type="max"/>
        <color rgb="FFFF7128"/>
        <color rgb="FFFFEF9C"/>
      </colorScale>
    </cfRule>
    <cfRule type="colorScale" priority="47">
      <colorScale>
        <cfvo type="min"/>
        <cfvo type="max"/>
        <color rgb="FFFF7128"/>
        <color rgb="FFFFEF9C"/>
      </colorScale>
    </cfRule>
    <cfRule type="cellIs" dxfId="85" priority="46" stopIfTrue="1" operator="equal">
      <formula>"OK"</formula>
    </cfRule>
  </conditionalFormatting>
  <conditionalFormatting sqref="O22:O23">
    <cfRule type="cellIs" dxfId="84" priority="59" stopIfTrue="1" operator="greaterThan">
      <formula>0</formula>
    </cfRule>
    <cfRule type="cellIs" dxfId="83" priority="60" operator="lessThan">
      <formula>0</formula>
    </cfRule>
    <cfRule type="cellIs" dxfId="82" priority="30" operator="lessThan">
      <formula>0</formula>
    </cfRule>
    <cfRule type="cellIs" dxfId="81" priority="29" stopIfTrue="1" operator="greaterThan">
      <formula>0</formula>
    </cfRule>
  </conditionalFormatting>
  <conditionalFormatting sqref="O22:O24">
    <cfRule type="cellIs" dxfId="80" priority="22" operator="lessThan">
      <formula>0</formula>
    </cfRule>
    <cfRule type="cellIs" dxfId="79" priority="21" stopIfTrue="1" operator="greaterThan">
      <formula>0</formula>
    </cfRule>
  </conditionalFormatting>
  <conditionalFormatting sqref="O22:O25">
    <cfRule type="cellIs" dxfId="78" priority="51" stopIfTrue="1" operator="greaterThan">
      <formula>0</formula>
    </cfRule>
    <cfRule type="cellIs" dxfId="77" priority="52" operator="lessThan">
      <formula>0</formula>
    </cfRule>
  </conditionalFormatting>
  <conditionalFormatting sqref="O22:O29">
    <cfRule type="cellIs" dxfId="76" priority="110" stopIfTrue="1" operator="greaterThan">
      <formula>0</formula>
    </cfRule>
    <cfRule type="cellIs" dxfId="75" priority="111" operator="lessThan">
      <formula>0</formula>
    </cfRule>
  </conditionalFormatting>
  <conditionalFormatting sqref="O23">
    <cfRule type="cellIs" dxfId="74" priority="78" stopIfTrue="1" operator="greaterThan">
      <formula>0</formula>
    </cfRule>
    <cfRule type="cellIs" dxfId="73" priority="79" operator="lessThan">
      <formula>0</formula>
    </cfRule>
  </conditionalFormatting>
  <conditionalFormatting sqref="O23:O30">
    <cfRule type="cellIs" dxfId="72" priority="34" operator="lessThan">
      <formula>0</formula>
    </cfRule>
    <cfRule type="cellIs" dxfId="71" priority="63" stopIfTrue="1" operator="greaterThan">
      <formula>0</formula>
    </cfRule>
    <cfRule type="cellIs" dxfId="70" priority="64" operator="lessThan">
      <formula>0</formula>
    </cfRule>
    <cfRule type="cellIs" dxfId="69" priority="33" stopIfTrue="1" operator="greaterThan">
      <formula>0</formula>
    </cfRule>
  </conditionalFormatting>
  <conditionalFormatting sqref="O22:Q24">
    <cfRule type="cellIs" dxfId="68" priority="10" operator="lessThan">
      <formula>0</formula>
    </cfRule>
    <cfRule type="cellIs" dxfId="67" priority="9" stopIfTrue="1" operator="greaterThan">
      <formula>0</formula>
    </cfRule>
  </conditionalFormatting>
  <conditionalFormatting sqref="P22">
    <cfRule type="cellIs" dxfId="66" priority="1" stopIfTrue="1" operator="greaterThan">
      <formula>0</formula>
    </cfRule>
    <cfRule type="cellIs" dxfId="65" priority="2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H24 H22 H20 H18 H16 H14 H12 H10 H9 H11 H13 H15 H17 H19 H21 H23 H25 J24 J22 J20 J18 J16 J14 J12 J10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8108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167640</xdr:rowOff>
                  </from>
                  <to>
                    <xdr:col>4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109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10</xdr:row>
                    <xdr:rowOff>7620</xdr:rowOff>
                  </from>
                  <to>
                    <xdr:col>4</xdr:col>
                    <xdr:colOff>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1091" r:id="rId6" name="Drop Down 3">
              <controlPr defaultSize="0" autoLine="0" autoPict="0">
                <anchor moveWithCells="1">
                  <from>
                    <xdr:col>3</xdr:col>
                    <xdr:colOff>7620</xdr:colOff>
                    <xdr:row>11</xdr:row>
                    <xdr:rowOff>190500</xdr:rowOff>
                  </from>
                  <to>
                    <xdr:col>4</xdr:col>
                    <xdr:colOff>7620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1092" r:id="rId7" name="Drop Down 4">
              <controlPr defaultSize="0" autoLine="0" autoPict="0">
                <anchor moveWithCells="1">
                  <from>
                    <xdr:col>3</xdr:col>
                    <xdr:colOff>7620</xdr:colOff>
                    <xdr:row>14</xdr:row>
                    <xdr:rowOff>0</xdr:rowOff>
                  </from>
                  <to>
                    <xdr:col>4</xdr:col>
                    <xdr:colOff>7620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1093" r:id="rId8" name="Drop Down 5">
              <controlPr defaultSize="0" autoLine="0" autoPict="0">
                <anchor moveWithCells="1">
                  <from>
                    <xdr:col>3</xdr:col>
                    <xdr:colOff>7620</xdr:colOff>
                    <xdr:row>15</xdr:row>
                    <xdr:rowOff>167640</xdr:rowOff>
                  </from>
                  <to>
                    <xdr:col>4</xdr:col>
                    <xdr:colOff>7620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109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182880</xdr:rowOff>
                  </from>
                  <to>
                    <xdr:col>4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1095" r:id="rId10" name="Drop Down 7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182880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1096" r:id="rId11" name="Drop Down 8">
              <controlPr defaultSize="0" autoLine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4</xdr:col>
                    <xdr:colOff>0</xdr:colOff>
                    <xdr:row>23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81097" r:id="rId12" name="Drop Down 9">
              <controlPr defaultSize="0" autoLine="0" autoPict="0">
                <anchor moveWithCells="1">
                  <from>
                    <xdr:col>3</xdr:col>
                    <xdr:colOff>0</xdr:colOff>
                    <xdr:row>23</xdr:row>
                    <xdr:rowOff>182880</xdr:rowOff>
                  </from>
                  <to>
                    <xdr:col>4</xdr:col>
                    <xdr:colOff>0</xdr:colOff>
                    <xdr:row>25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DC46D-7CD4-4410-9BB1-0787AC582390}">
  <sheetPr>
    <tabColor theme="3" tint="-0.249977111117893"/>
  </sheetPr>
  <dimension ref="A1:IQ26"/>
  <sheetViews>
    <sheetView showGridLines="0" showRowColHeaders="0" zoomScaleNormal="100" workbookViewId="0">
      <selection activeCell="F9" sqref="F9"/>
    </sheetView>
  </sheetViews>
  <sheetFormatPr baseColWidth="10" defaultColWidth="0" defaultRowHeight="14.4" zeroHeight="1" x14ac:dyDescent="0.3"/>
  <cols>
    <col min="1" max="1" width="1.5546875" customWidth="1"/>
    <col min="2" max="2" width="32.6640625" customWidth="1"/>
    <col min="3" max="3" width="1.6640625" customWidth="1"/>
    <col min="4" max="4" width="15.6640625" customWidth="1"/>
    <col min="5" max="5" width="1.664062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5.33203125" customWidth="1"/>
    <col min="14" max="14" width="19.44140625" customWidth="1"/>
    <col min="15" max="15" width="14.6640625" customWidth="1"/>
    <col min="16" max="16" width="6.6640625" customWidth="1"/>
    <col min="17" max="17" width="14.6640625" customWidth="1"/>
    <col min="18" max="18" width="7.5546875" bestFit="1" customWidth="1"/>
    <col min="19" max="21" width="11.44140625" hidden="1" customWidth="1"/>
    <col min="22" max="22" width="11.44140625" style="23" hidden="1" customWidth="1"/>
    <col min="23" max="246" width="11.44140625" hidden="1" customWidth="1"/>
    <col min="247" max="247" width="12.109375" hidden="1" customWidth="1"/>
    <col min="248" max="248" width="9.33203125" hidden="1" customWidth="1"/>
    <col min="249" max="249" width="6.5546875" hidden="1" customWidth="1"/>
    <col min="250" max="250" width="9.33203125" hidden="1" customWidth="1"/>
    <col min="251" max="251" width="6.5546875" hidden="1" customWidth="1"/>
    <col min="252" max="16384" width="3.6640625" hidden="1"/>
  </cols>
  <sheetData>
    <row r="1" spans="1:22" ht="9.9" customHeight="1" x14ac:dyDescent="0.3"/>
    <row r="2" spans="1:22" ht="9.9" customHeight="1" thickBot="1" x14ac:dyDescent="0.35"/>
    <row r="3" spans="1:22" ht="16.5" customHeight="1" x14ac:dyDescent="0.3">
      <c r="A3" s="40"/>
      <c r="B3" s="37"/>
      <c r="C3" s="105" t="s">
        <v>58</v>
      </c>
      <c r="D3" s="106"/>
      <c r="E3" s="111" t="str">
        <f>+IF(Ingresos!$E$3="","",Ingresos!$E$3)</f>
        <v/>
      </c>
      <c r="F3" s="112"/>
      <c r="G3" s="112"/>
      <c r="H3" s="112"/>
      <c r="I3" s="112"/>
      <c r="J3" s="112"/>
      <c r="K3" s="113"/>
    </row>
    <row r="4" spans="1:22" ht="17.25" customHeight="1" thickBot="1" x14ac:dyDescent="0.35">
      <c r="A4" s="40"/>
      <c r="B4" s="37"/>
      <c r="C4" s="105"/>
      <c r="D4" s="106"/>
      <c r="E4" s="114"/>
      <c r="F4" s="115"/>
      <c r="G4" s="115"/>
      <c r="H4" s="115"/>
      <c r="I4" s="115"/>
      <c r="J4" s="115"/>
      <c r="K4" s="116"/>
    </row>
    <row r="5" spans="1:22" ht="26.25" customHeight="1" thickBot="1" x14ac:dyDescent="0.35">
      <c r="A5" s="41"/>
      <c r="B5" s="37"/>
      <c r="C5" s="105" t="s">
        <v>10</v>
      </c>
      <c r="D5" s="106"/>
      <c r="E5" s="117">
        <f>+IF(Ingresos!$E$5="","",Ingresos!$E$5)</f>
        <v>45809</v>
      </c>
      <c r="F5" s="118"/>
      <c r="G5" s="118"/>
      <c r="H5" s="118"/>
      <c r="I5" s="118"/>
      <c r="J5" s="118"/>
      <c r="K5" s="119"/>
    </row>
    <row r="6" spans="1:22" ht="16.2" thickBot="1" x14ac:dyDescent="0.35">
      <c r="E6" s="2"/>
      <c r="F6" s="2"/>
      <c r="G6" s="2"/>
      <c r="H6" s="14" t="s">
        <v>2</v>
      </c>
      <c r="I6" s="14"/>
      <c r="J6" s="14" t="s">
        <v>2</v>
      </c>
      <c r="K6" s="3"/>
      <c r="M6" s="109" t="s">
        <v>11</v>
      </c>
      <c r="N6" s="110"/>
      <c r="O6" s="76" t="s">
        <v>71</v>
      </c>
      <c r="P6" s="76" t="s">
        <v>19</v>
      </c>
      <c r="Q6" s="77" t="s">
        <v>85</v>
      </c>
      <c r="R6" s="76" t="s">
        <v>19</v>
      </c>
    </row>
    <row r="7" spans="1:22" ht="18.600000000000001" thickBot="1" x14ac:dyDescent="0.4">
      <c r="A7" s="26"/>
      <c r="B7" s="13" t="s">
        <v>79</v>
      </c>
      <c r="C7" s="13"/>
      <c r="D7" s="13" t="s">
        <v>1</v>
      </c>
      <c r="E7" s="13"/>
      <c r="F7" s="13" t="s">
        <v>2</v>
      </c>
      <c r="G7" s="4"/>
      <c r="H7" s="13" t="s">
        <v>28</v>
      </c>
      <c r="I7" s="13"/>
      <c r="J7" s="13" t="s">
        <v>29</v>
      </c>
      <c r="K7" s="5"/>
      <c r="M7" s="107" t="s">
        <v>12</v>
      </c>
      <c r="N7" s="108"/>
      <c r="O7" s="44">
        <f>+SUM(O8:O14)</f>
        <v>48000000</v>
      </c>
      <c r="P7" s="48">
        <f>+SUM(P8:P14)</f>
        <v>1</v>
      </c>
      <c r="Q7" s="50">
        <f>+SUM(Q8:Q14)</f>
        <v>4000000</v>
      </c>
      <c r="R7" s="48">
        <f>+SUM(R8:R14)</f>
        <v>1</v>
      </c>
    </row>
    <row r="8" spans="1:22" x14ac:dyDescent="0.3">
      <c r="A8" s="27"/>
      <c r="K8" s="6"/>
      <c r="M8" s="98" t="s">
        <v>3</v>
      </c>
      <c r="N8" s="99"/>
      <c r="O8" s="45">
        <f>+Ingresos!O8</f>
        <v>24000000</v>
      </c>
      <c r="P8" s="49">
        <f>+IF(O8&lt;&gt;0,O8/$O$7,"")</f>
        <v>0.5</v>
      </c>
      <c r="Q8" s="51">
        <f>+Ingresos!Q8</f>
        <v>2000000</v>
      </c>
      <c r="R8" s="49">
        <f>+IF(Q8&lt;&gt;0,Q8/$Q$7,"")</f>
        <v>0.5</v>
      </c>
    </row>
    <row r="9" spans="1:22" ht="15.6" x14ac:dyDescent="0.3">
      <c r="A9" s="27"/>
      <c r="B9" s="12" t="s">
        <v>80</v>
      </c>
      <c r="F9" s="8">
        <v>700000</v>
      </c>
      <c r="H9" s="72">
        <f>F9*IF(V9=2,365,IF(V9=3,52,IF(V9=4,26,IF(V9=5,12,IF(V9=6,6,IF(V9=7,4,1))))))</f>
        <v>8400000</v>
      </c>
      <c r="I9" s="70"/>
      <c r="J9" s="72">
        <f>F9*IF(V9=2,30,IF(V9=3,4,IF(V9=4,2,IF(V9=5,1,IF(V9=6,1/2,IF(V9=7,1/3,IF(V9=8,1/12,0)))))))</f>
        <v>700000</v>
      </c>
      <c r="K9" s="6"/>
      <c r="M9" s="98" t="s">
        <v>22</v>
      </c>
      <c r="N9" s="99"/>
      <c r="O9" s="45">
        <f>+Ingresos!O9</f>
        <v>24000000</v>
      </c>
      <c r="P9" s="49">
        <f t="shared" ref="P9:P14" si="0">+IF(O9&lt;&gt;0,O9/$O$7,"")</f>
        <v>0.5</v>
      </c>
      <c r="Q9" s="51">
        <f>+Ingresos!Q9</f>
        <v>2000000</v>
      </c>
      <c r="R9" s="49">
        <f t="shared" ref="R9:R14" si="1">+IF(Q9&lt;&gt;0,Q9/$Q$7,"")</f>
        <v>0.5</v>
      </c>
      <c r="T9" s="42" t="s">
        <v>86</v>
      </c>
      <c r="U9" s="42"/>
      <c r="V9" s="75">
        <v>5</v>
      </c>
    </row>
    <row r="10" spans="1:22" ht="15.6" x14ac:dyDescent="0.3">
      <c r="A10" s="27"/>
      <c r="B10" s="12"/>
      <c r="H10" s="15"/>
      <c r="I10" s="70"/>
      <c r="J10" s="15"/>
      <c r="K10" s="6"/>
      <c r="M10" s="98" t="s">
        <v>25</v>
      </c>
      <c r="N10" s="99"/>
      <c r="O10" s="45">
        <f>+Ingresos!O10</f>
        <v>0</v>
      </c>
      <c r="P10" s="49" t="str">
        <f t="shared" si="0"/>
        <v/>
      </c>
      <c r="Q10" s="51">
        <f>+Ingresos!Q10</f>
        <v>0</v>
      </c>
      <c r="R10" s="49" t="str">
        <f t="shared" si="1"/>
        <v/>
      </c>
      <c r="T10" s="42" t="s">
        <v>30</v>
      </c>
      <c r="U10" s="42"/>
      <c r="V10" s="75"/>
    </row>
    <row r="11" spans="1:22" ht="15.6" x14ac:dyDescent="0.3">
      <c r="A11" s="27"/>
      <c r="B11" s="12" t="s">
        <v>81</v>
      </c>
      <c r="F11" s="8"/>
      <c r="H11" s="72">
        <f>F11*IF(V11=2,365,IF(V11=3,52,IF(V11=4,26,IF(V11=5,12,IF(V11=6,6,IF(V11=7,4,1))))))</f>
        <v>0</v>
      </c>
      <c r="I11" s="70"/>
      <c r="J11" s="72">
        <f>F11*IF(V11=2,30,IF(V11=3,4,IF(V11=4,2,IF(V11=5,1,IF(V11=6,1/2,IF(V11=7,1/3,IF(V11=8,1/12,0)))))))</f>
        <v>0</v>
      </c>
      <c r="K11" s="6"/>
      <c r="M11" s="98" t="s">
        <v>26</v>
      </c>
      <c r="N11" s="99"/>
      <c r="O11" s="45">
        <f>+Ingresos!O11</f>
        <v>0</v>
      </c>
      <c r="P11" s="49" t="str">
        <f t="shared" si="0"/>
        <v/>
      </c>
      <c r="Q11" s="51">
        <f>+Ingresos!Q11</f>
        <v>0</v>
      </c>
      <c r="R11" s="49" t="str">
        <f t="shared" si="1"/>
        <v/>
      </c>
      <c r="T11" s="42" t="s">
        <v>31</v>
      </c>
      <c r="U11" s="42"/>
      <c r="V11" s="75">
        <v>5</v>
      </c>
    </row>
    <row r="12" spans="1:22" x14ac:dyDescent="0.3">
      <c r="A12" s="27"/>
      <c r="B12" s="42"/>
      <c r="H12" s="15"/>
      <c r="I12" s="70"/>
      <c r="J12" s="15"/>
      <c r="K12" s="6"/>
      <c r="M12" s="98" t="s">
        <v>7</v>
      </c>
      <c r="N12" s="99"/>
      <c r="O12" s="45">
        <f>+Ingresos!O12</f>
        <v>0</v>
      </c>
      <c r="P12" s="49" t="str">
        <f t="shared" si="0"/>
        <v/>
      </c>
      <c r="Q12" s="51">
        <f>+Ingresos!Q12</f>
        <v>0</v>
      </c>
      <c r="R12" s="49" t="str">
        <f t="shared" si="1"/>
        <v/>
      </c>
      <c r="T12" s="42" t="s">
        <v>29</v>
      </c>
      <c r="U12" s="42"/>
      <c r="V12" s="75"/>
    </row>
    <row r="13" spans="1:22" ht="15.6" x14ac:dyDescent="0.3">
      <c r="A13" s="27"/>
      <c r="B13" s="12" t="s">
        <v>82</v>
      </c>
      <c r="F13" s="8"/>
      <c r="H13" s="72">
        <f>F13*IF(V13=2,365,IF(V13=3,52,IF(V13=4,26,IF(V13=5,12,IF(V13=6,6,IF(V13=7,4,1))))))</f>
        <v>0</v>
      </c>
      <c r="I13" s="70"/>
      <c r="J13" s="72">
        <f>F13*IF(V13=2,30,IF(V13=3,4,IF(V13=4,2,IF(V13=5,1,IF(V13=6,1/2,IF(V13=7,1/3,IF(V13=8,1/12,0)))))))</f>
        <v>0</v>
      </c>
      <c r="K13" s="6"/>
      <c r="M13" s="24" t="s">
        <v>8</v>
      </c>
      <c r="N13" s="25"/>
      <c r="O13" s="45">
        <f>+Ingresos!O13</f>
        <v>0</v>
      </c>
      <c r="P13" s="49" t="str">
        <f t="shared" si="0"/>
        <v/>
      </c>
      <c r="Q13" s="51">
        <f>+Ingresos!Q13</f>
        <v>0</v>
      </c>
      <c r="R13" s="49" t="str">
        <f t="shared" si="1"/>
        <v/>
      </c>
      <c r="T13" s="42" t="s">
        <v>32</v>
      </c>
      <c r="U13" s="42"/>
      <c r="V13" s="75">
        <v>1</v>
      </c>
    </row>
    <row r="14" spans="1:22" ht="16.2" thickBot="1" x14ac:dyDescent="0.35">
      <c r="A14" s="27"/>
      <c r="B14" s="12"/>
      <c r="H14" s="15"/>
      <c r="I14" s="70"/>
      <c r="J14" s="15"/>
      <c r="K14" s="6"/>
      <c r="M14" s="98" t="s">
        <v>27</v>
      </c>
      <c r="N14" s="99"/>
      <c r="O14" s="45">
        <f>+Ingresos!O14</f>
        <v>0</v>
      </c>
      <c r="P14" s="49" t="str">
        <f t="shared" si="0"/>
        <v/>
      </c>
      <c r="Q14" s="51">
        <f>+Ingresos!Q14</f>
        <v>0</v>
      </c>
      <c r="R14" s="49" t="str">
        <f t="shared" si="1"/>
        <v/>
      </c>
      <c r="T14" s="42" t="s">
        <v>33</v>
      </c>
      <c r="U14" s="42"/>
      <c r="V14" s="75"/>
    </row>
    <row r="15" spans="1:22" ht="16.2" thickBot="1" x14ac:dyDescent="0.35">
      <c r="A15" s="27"/>
      <c r="B15" s="12" t="s">
        <v>83</v>
      </c>
      <c r="F15" s="8"/>
      <c r="H15" s="72">
        <f>F15*IF(V15=2,365,IF(V15=3,52,IF(V15=4,26,IF(V15=5,12,IF(V15=6,6,IF(V15=7,4,1))))))</f>
        <v>0</v>
      </c>
      <c r="I15" s="70"/>
      <c r="J15" s="72">
        <f>F15*IF(V15=2,30,IF(V15=3,4,IF(V15=4,2,IF(V15=5,1,IF(V15=6,1/2,IF(V15=7,1/3,IF(V15=8,1/12,0)))))))</f>
        <v>0</v>
      </c>
      <c r="K15" s="6"/>
      <c r="M15" s="103" t="s">
        <v>13</v>
      </c>
      <c r="N15" s="104"/>
      <c r="O15" s="46">
        <f>+SUM(O16:O21)</f>
        <v>64000000</v>
      </c>
      <c r="P15" s="54">
        <f>+SUM(P16:P21)</f>
        <v>1</v>
      </c>
      <c r="Q15" s="52">
        <f>+SUM(Q16:Q21)</f>
        <v>5250000</v>
      </c>
      <c r="R15" s="54">
        <f>+SUM(R16:R21)</f>
        <v>0.99999999999999989</v>
      </c>
      <c r="T15" s="42" t="s">
        <v>28</v>
      </c>
      <c r="U15" s="42"/>
      <c r="V15" s="75">
        <v>1</v>
      </c>
    </row>
    <row r="16" spans="1:22" ht="15.6" x14ac:dyDescent="0.3">
      <c r="A16" s="27"/>
      <c r="B16" s="12"/>
      <c r="H16" s="15"/>
      <c r="I16" s="70"/>
      <c r="J16" s="15"/>
      <c r="K16" s="6"/>
      <c r="M16" s="98" t="s">
        <v>14</v>
      </c>
      <c r="N16" s="99"/>
      <c r="O16" s="45">
        <f>+'Obligaciones Fcieras'!$H$24</f>
        <v>15000000</v>
      </c>
      <c r="P16" s="49">
        <f t="shared" ref="P16:P21" si="2">+IF(O16&lt;&gt;0,O16/$O$15,"")</f>
        <v>0.234375</v>
      </c>
      <c r="Q16" s="51">
        <f>+'Obligaciones Fcieras'!$J$24</f>
        <v>1250000</v>
      </c>
      <c r="R16" s="49">
        <f t="shared" ref="R16:R21" si="3">+IF(Q16&lt;&gt;0,Q16/$Q$15,"")</f>
        <v>0.23809523809523808</v>
      </c>
      <c r="T16" s="42"/>
      <c r="U16" s="42"/>
      <c r="V16" s="75"/>
    </row>
    <row r="17" spans="1:22" ht="15.6" x14ac:dyDescent="0.3">
      <c r="A17" s="27"/>
      <c r="B17" s="12" t="s">
        <v>84</v>
      </c>
      <c r="F17" s="8"/>
      <c r="H17" s="72">
        <f>F17*IF(V17=2,365,IF(V17=3,52,IF(V17=4,26,IF(V17=5,12,IF(V17=6,6,IF(V17=7,4,1))))))</f>
        <v>0</v>
      </c>
      <c r="I17" s="70"/>
      <c r="J17" s="72">
        <f>F17*IF(V17=2,30,IF(V17=3,4,IF(V17=4,2,IF(V17=5,1,IF(V17=6,1/2,IF(V17=7,1/3,IF(V17=8,1/12,0)))))))</f>
        <v>0</v>
      </c>
      <c r="K17" s="6"/>
      <c r="M17" s="98" t="s">
        <v>15</v>
      </c>
      <c r="N17" s="99"/>
      <c r="O17" s="45">
        <f>+'Gastos del Hogar'!$H$31</f>
        <v>30000000</v>
      </c>
      <c r="P17" s="49">
        <f t="shared" si="2"/>
        <v>0.46875</v>
      </c>
      <c r="Q17" s="51">
        <f>+'Gastos del Hogar'!$J$31</f>
        <v>2500000</v>
      </c>
      <c r="R17" s="49">
        <f t="shared" si="3"/>
        <v>0.47619047619047616</v>
      </c>
      <c r="T17" s="42"/>
      <c r="U17" s="42"/>
      <c r="V17" s="75">
        <v>1</v>
      </c>
    </row>
    <row r="18" spans="1:22" ht="15.6" x14ac:dyDescent="0.3">
      <c r="A18" s="27"/>
      <c r="B18" s="12"/>
      <c r="H18" s="15"/>
      <c r="I18" s="70"/>
      <c r="J18" s="15"/>
      <c r="K18" s="6"/>
      <c r="M18" s="98" t="s">
        <v>16</v>
      </c>
      <c r="N18" s="99"/>
      <c r="O18" s="45">
        <f>+Salud!$H$25</f>
        <v>500000</v>
      </c>
      <c r="P18" s="49">
        <f t="shared" si="2"/>
        <v>7.8125E-3</v>
      </c>
      <c r="Q18" s="51">
        <f>+Salud!$J$25</f>
        <v>0</v>
      </c>
      <c r="R18" s="49" t="str">
        <f t="shared" si="3"/>
        <v/>
      </c>
      <c r="T18" s="42"/>
      <c r="U18" s="42"/>
      <c r="V18" s="75"/>
    </row>
    <row r="19" spans="1:22" ht="15.6" x14ac:dyDescent="0.3">
      <c r="A19" s="27"/>
      <c r="B19" s="43" t="s">
        <v>39</v>
      </c>
      <c r="F19" s="8"/>
      <c r="H19" s="72">
        <f>F19*IF(V19=2,365,IF(V19=3,52,IF(V19=4,26,IF(V19=5,12,IF(V19=6,6,IF(V19=7,4,1))))))</f>
        <v>0</v>
      </c>
      <c r="I19" s="70"/>
      <c r="J19" s="72">
        <f>F19*IF(V19=2,30,IF(V19=3,4,IF(V19=4,2,IF(V19=5,1,IF(V19=6,1/2,IF(V19=7,1/3,IF(V19=8,1/12,0)))))))</f>
        <v>0</v>
      </c>
      <c r="K19" s="6"/>
      <c r="M19" s="98" t="s">
        <v>17</v>
      </c>
      <c r="N19" s="99"/>
      <c r="O19" s="45">
        <f>+'Educación-Hijos'!$H$25</f>
        <v>9600000</v>
      </c>
      <c r="P19" s="49">
        <f t="shared" si="2"/>
        <v>0.15</v>
      </c>
      <c r="Q19" s="51">
        <f>+'Educación-Hijos'!$J$25</f>
        <v>800000</v>
      </c>
      <c r="R19" s="49">
        <f t="shared" si="3"/>
        <v>0.15238095238095239</v>
      </c>
      <c r="T19" s="42"/>
      <c r="U19" s="42"/>
      <c r="V19" s="75">
        <v>1</v>
      </c>
    </row>
    <row r="20" spans="1:22" ht="15.6" x14ac:dyDescent="0.3">
      <c r="A20" s="27"/>
      <c r="B20" s="43"/>
      <c r="H20" s="15"/>
      <c r="I20" s="70"/>
      <c r="J20" s="15"/>
      <c r="K20" s="6"/>
      <c r="M20" s="98" t="s">
        <v>18</v>
      </c>
      <c r="N20" s="99"/>
      <c r="O20" s="45">
        <f>+'Transporte-Auto'!$H$27</f>
        <v>500000</v>
      </c>
      <c r="P20" s="49">
        <f t="shared" si="2"/>
        <v>7.8125E-3</v>
      </c>
      <c r="Q20" s="51">
        <f>+'Transporte-Auto'!$J$27</f>
        <v>0</v>
      </c>
      <c r="R20" s="49" t="str">
        <f t="shared" si="3"/>
        <v/>
      </c>
      <c r="T20" s="42"/>
      <c r="U20" s="42"/>
      <c r="V20" s="75"/>
    </row>
    <row r="21" spans="1:22" ht="16.2" thickBot="1" x14ac:dyDescent="0.35">
      <c r="A21" s="27"/>
      <c r="B21" s="43" t="s">
        <v>39</v>
      </c>
      <c r="F21" s="8"/>
      <c r="H21" s="72">
        <f>F21*IF(V21=2,365,IF(V21=3,52,IF(V21=4,26,IF(V21=5,12,IF(V21=6,6,IF(V21=7,4,1))))))</f>
        <v>0</v>
      </c>
      <c r="I21" s="70"/>
      <c r="J21" s="72">
        <f>F21*IF(V21=2,30,IF(V21=3,4,IF(V21=4,2,IF(V21=5,1,IF(V21=6,1/2,IF(V21=7,1/3,IF(V21=8,1/12,0)))))))</f>
        <v>0</v>
      </c>
      <c r="K21" s="6"/>
      <c r="M21" s="98" t="s">
        <v>20</v>
      </c>
      <c r="N21" s="99"/>
      <c r="O21" s="45">
        <f>+'Comida-Entretenimiento'!$H$23</f>
        <v>8400000</v>
      </c>
      <c r="P21" s="49">
        <f t="shared" si="2"/>
        <v>0.13125000000000001</v>
      </c>
      <c r="Q21" s="51">
        <f>+'Comida-Entretenimiento'!$J$23</f>
        <v>700000</v>
      </c>
      <c r="R21" s="49">
        <f t="shared" si="3"/>
        <v>0.13333333333333333</v>
      </c>
      <c r="T21" s="42"/>
      <c r="U21" s="42"/>
      <c r="V21" s="75">
        <v>1</v>
      </c>
    </row>
    <row r="22" spans="1:22" ht="15" thickBot="1" x14ac:dyDescent="0.35">
      <c r="A22" s="27"/>
      <c r="K22" s="6"/>
      <c r="M22" s="103" t="s">
        <v>9</v>
      </c>
      <c r="N22" s="104"/>
      <c r="O22" s="47">
        <f>+O7-O15</f>
        <v>-16000000</v>
      </c>
      <c r="P22" s="47"/>
      <c r="Q22" s="53">
        <f>+Q7-Q15</f>
        <v>-1250000</v>
      </c>
      <c r="R22" s="55"/>
      <c r="T22" s="42"/>
      <c r="U22" s="42"/>
      <c r="V22" s="75"/>
    </row>
    <row r="23" spans="1:22" x14ac:dyDescent="0.3">
      <c r="A23" s="27"/>
      <c r="F23" s="20" t="s">
        <v>9</v>
      </c>
      <c r="G23" s="16"/>
      <c r="H23" s="17">
        <f>+SUM(H9:H21)</f>
        <v>8400000</v>
      </c>
      <c r="I23" s="17"/>
      <c r="J23" s="17">
        <f>+SUM(J9:J21)</f>
        <v>700000</v>
      </c>
      <c r="K23" s="6"/>
      <c r="M23" s="91"/>
      <c r="N23" s="91"/>
      <c r="O23" s="15"/>
      <c r="P23" s="15"/>
      <c r="Q23" s="15"/>
      <c r="R23" s="39"/>
    </row>
    <row r="24" spans="1:22" ht="15" thickBot="1" x14ac:dyDescent="0.35">
      <c r="A24" s="26"/>
      <c r="B24" s="10"/>
      <c r="C24" s="10"/>
      <c r="D24" s="10"/>
      <c r="E24" s="10"/>
      <c r="F24" s="10"/>
      <c r="G24" s="10"/>
      <c r="H24" s="10"/>
      <c r="I24" s="10"/>
      <c r="J24" s="10"/>
      <c r="K24" s="11"/>
      <c r="M24" s="1" t="str">
        <f>+IF(N24="Mi presupuesto es positivo","OK",IF(N24="Mi presupuesto es negativo, debo ajustarlo","NO",""))</f>
        <v>NO</v>
      </c>
      <c r="N24" s="9" t="str">
        <f>+IF(O22=0,"",IF(O22&lt;0,"Mi presupuesto es negativo, debo ajustarlo","Mi presupuesto es positivo"))</f>
        <v>Mi presupuesto es negativo, debo ajustarlo</v>
      </c>
      <c r="O24" s="15"/>
      <c r="P24" s="15"/>
      <c r="Q24" s="15"/>
      <c r="R24" s="39"/>
    </row>
    <row r="26" spans="1:22" hidden="1" x14ac:dyDescent="0.3">
      <c r="M26" s="1" t="str">
        <f>+IF(N26="Mi presupuesto es positivo","OK",IF(N26="Mi presupuesto es negativo, debo ajustarlo","NO",""))</f>
        <v/>
      </c>
      <c r="N26" s="9" t="str">
        <f>+IF(O24=0,"",IF(O24&lt;0,"Mi presupuesto es negativo, debo ajustarlo","Mi presupuesto es positivo"))</f>
        <v/>
      </c>
    </row>
  </sheetData>
  <sheetProtection password="D8F3" sheet="1" selectLockedCells="1"/>
  <mergeCells count="21">
    <mergeCell ref="C3:D4"/>
    <mergeCell ref="E3:K4"/>
    <mergeCell ref="C5:D5"/>
    <mergeCell ref="E5:K5"/>
    <mergeCell ref="M6:N6"/>
    <mergeCell ref="M7:N7"/>
    <mergeCell ref="M8:N8"/>
    <mergeCell ref="M9:N9"/>
    <mergeCell ref="M10:N10"/>
    <mergeCell ref="M11:N11"/>
    <mergeCell ref="M12:N12"/>
    <mergeCell ref="M14:N14"/>
    <mergeCell ref="M23:N23"/>
    <mergeCell ref="M21:N21"/>
    <mergeCell ref="M22:N22"/>
    <mergeCell ref="M15:N15"/>
    <mergeCell ref="M16:N16"/>
    <mergeCell ref="M17:N17"/>
    <mergeCell ref="M18:N18"/>
    <mergeCell ref="M19:N19"/>
    <mergeCell ref="M20:N20"/>
  </mergeCells>
  <conditionalFormatting sqref="M24">
    <cfRule type="cellIs" dxfId="64" priority="119" stopIfTrue="1" operator="equal">
      <formula>"NO"</formula>
    </cfRule>
    <cfRule type="colorScale" priority="58">
      <colorScale>
        <cfvo type="min"/>
        <cfvo type="max"/>
        <color rgb="FFFF7128"/>
        <color rgb="FFFFEF9C"/>
      </colorScale>
    </cfRule>
    <cfRule type="cellIs" dxfId="63" priority="3" stopIfTrue="1" operator="equal">
      <formula>"NO"</formula>
    </cfRule>
    <cfRule type="cellIs" dxfId="62" priority="4" stopIfTrue="1" operator="equal">
      <formula>"OK"</formula>
    </cfRule>
    <cfRule type="colorScale" priority="5">
      <colorScale>
        <cfvo type="min"/>
        <cfvo type="max"/>
        <color rgb="FFFF7128"/>
        <color rgb="FFFFEF9C"/>
      </colorScale>
    </cfRule>
    <cfRule type="cellIs" dxfId="61" priority="6" stopIfTrue="1" operator="equal">
      <formula>"NO"</formula>
    </cfRule>
    <cfRule type="cellIs" dxfId="60" priority="7" stopIfTrue="1" operator="equal">
      <formula>"OK"</formula>
    </cfRule>
    <cfRule type="colorScale" priority="8">
      <colorScale>
        <cfvo type="min"/>
        <cfvo type="max"/>
        <color rgb="FFFF7128"/>
        <color rgb="FFFFEF9C"/>
      </colorScale>
    </cfRule>
    <cfRule type="colorScale" priority="121">
      <colorScale>
        <cfvo type="min"/>
        <cfvo type="max"/>
        <color rgb="FFFF7128"/>
        <color rgb="FFFFEF9C"/>
      </colorScale>
    </cfRule>
    <cfRule type="colorScale" priority="20">
      <colorScale>
        <cfvo type="min"/>
        <cfvo type="max"/>
        <color rgb="FFFF7128"/>
        <color rgb="FFFFEF9C"/>
      </colorScale>
    </cfRule>
    <cfRule type="colorScale" priority="102">
      <colorScale>
        <cfvo type="min"/>
        <cfvo type="max"/>
        <color rgb="FFFF7128"/>
        <color rgb="FFFFEF9C"/>
      </colorScale>
    </cfRule>
    <cfRule type="colorScale" priority="85">
      <colorScale>
        <cfvo type="min"/>
        <cfvo type="max"/>
        <color rgb="FFFF7128"/>
        <color rgb="FFFFEF9C"/>
      </colorScale>
    </cfRule>
    <cfRule type="colorScale" priority="28">
      <colorScale>
        <cfvo type="min"/>
        <cfvo type="max"/>
        <color rgb="FFFF7128"/>
        <color rgb="FFFFEF9C"/>
      </colorScale>
    </cfRule>
    <cfRule type="cellIs" dxfId="59" priority="120" stopIfTrue="1" operator="equal">
      <formula>"OK"</formula>
    </cfRule>
  </conditionalFormatting>
  <conditionalFormatting sqref="M24:M25">
    <cfRule type="cellIs" dxfId="58" priority="81" stopIfTrue="1" operator="equal">
      <formula>"OK"</formula>
    </cfRule>
    <cfRule type="cellIs" dxfId="57" priority="80" stopIfTrue="1" operator="equal">
      <formula>"NO"</formula>
    </cfRule>
  </conditionalFormatting>
  <conditionalFormatting sqref="M24:M26">
    <cfRule type="cellIs" dxfId="56" priority="15" stopIfTrue="1" operator="equal">
      <formula>"NO"</formula>
    </cfRule>
    <cfRule type="cellIs" dxfId="55" priority="16" stopIfTrue="1" operator="equal">
      <formula>"OK"</formula>
    </cfRule>
    <cfRule type="cellIs" dxfId="54" priority="56" stopIfTrue="1" operator="equal">
      <formula>"NO"</formula>
    </cfRule>
    <cfRule type="cellIs" dxfId="53" priority="26" stopIfTrue="1" operator="equal">
      <formula>"NO"</formula>
    </cfRule>
    <cfRule type="cellIs" dxfId="52" priority="27" stopIfTrue="1" operator="equal">
      <formula>"OK"</formula>
    </cfRule>
    <cfRule type="cellIs" dxfId="51" priority="57" stopIfTrue="1" operator="equal">
      <formula>"OK"</formula>
    </cfRule>
  </conditionalFormatting>
  <conditionalFormatting sqref="M24:M28">
    <cfRule type="cellIs" dxfId="50" priority="87" stopIfTrue="1" operator="equal">
      <formula>"OK"</formula>
    </cfRule>
    <cfRule type="cellIs" dxfId="49" priority="86" stopIfTrue="1" operator="equal">
      <formula>"NO"</formula>
    </cfRule>
  </conditionalFormatting>
  <conditionalFormatting sqref="M25">
    <cfRule type="colorScale" priority="25">
      <colorScale>
        <cfvo type="min"/>
        <cfvo type="max"/>
        <color rgb="FFFF7128"/>
        <color rgb="FFFFEF9C"/>
      </colorScale>
    </cfRule>
    <cfRule type="colorScale" priority="72">
      <colorScale>
        <cfvo type="min"/>
        <cfvo type="max"/>
        <color rgb="FFFF7128"/>
        <color rgb="FFFFEF9C"/>
      </colorScale>
    </cfRule>
    <cfRule type="colorScale" priority="82">
      <colorScale>
        <cfvo type="min"/>
        <cfvo type="max"/>
        <color rgb="FFFF7128"/>
        <color rgb="FFFFEF9C"/>
      </colorScale>
    </cfRule>
    <cfRule type="colorScale" priority="94">
      <colorScale>
        <cfvo type="min"/>
        <cfvo type="max"/>
        <color rgb="FFFF7128"/>
        <color rgb="FFFFEF9C"/>
      </colorScale>
    </cfRule>
    <cfRule type="colorScale" priority="42">
      <colorScale>
        <cfvo type="min"/>
        <cfvo type="max"/>
        <color rgb="FFFF7128"/>
        <color rgb="FFFFEF9C"/>
      </colorScale>
    </cfRule>
    <cfRule type="colorScale" priority="50">
      <colorScale>
        <cfvo type="min"/>
        <cfvo type="max"/>
        <color rgb="FFFF7128"/>
        <color rgb="FFFFEF9C"/>
      </colorScale>
    </cfRule>
  </conditionalFormatting>
  <conditionalFormatting sqref="M25:M26">
    <cfRule type="cellIs" dxfId="48" priority="49" stopIfTrue="1" operator="equal">
      <formula>"OK"</formula>
    </cfRule>
    <cfRule type="cellIs" dxfId="47" priority="48" stopIfTrue="1" operator="equal">
      <formula>"NO"</formula>
    </cfRule>
  </conditionalFormatting>
  <conditionalFormatting sqref="M26">
    <cfRule type="colorScale" priority="17">
      <colorScale>
        <cfvo type="min"/>
        <cfvo type="max"/>
        <color rgb="FFFF7128"/>
        <color rgb="FFFFEF9C"/>
      </colorScale>
    </cfRule>
    <cfRule type="colorScale" priority="55">
      <colorScale>
        <cfvo type="min"/>
        <cfvo type="max"/>
        <color rgb="FFFF7128"/>
        <color rgb="FFFFEF9C"/>
      </colorScale>
    </cfRule>
    <cfRule type="colorScale" priority="67">
      <colorScale>
        <cfvo type="min"/>
        <cfvo type="max"/>
        <color rgb="FFFF7128"/>
        <color rgb="FFFFEF9C"/>
      </colorScale>
    </cfRule>
    <cfRule type="colorScale" priority="88">
      <colorScale>
        <cfvo type="min"/>
        <cfvo type="max"/>
        <color rgb="FFFF7128"/>
        <color rgb="FFFFEF9C"/>
      </colorScale>
    </cfRule>
    <cfRule type="colorScale" priority="37">
      <colorScale>
        <cfvo type="min"/>
        <cfvo type="max"/>
        <color rgb="FFFF7128"/>
        <color rgb="FFFFEF9C"/>
      </colorScale>
    </cfRule>
  </conditionalFormatting>
  <conditionalFormatting sqref="M27">
    <cfRule type="colorScale" priority="113">
      <colorScale>
        <cfvo type="min"/>
        <cfvo type="max"/>
        <color rgb="FFFF7128"/>
        <color rgb="FFFFEF9C"/>
      </colorScale>
    </cfRule>
  </conditionalFormatting>
  <conditionalFormatting sqref="M28">
    <cfRule type="colorScale" priority="99">
      <colorScale>
        <cfvo type="min"/>
        <cfvo type="max"/>
        <color rgb="FFFF7128"/>
        <color rgb="FFFFEF9C"/>
      </colorScale>
    </cfRule>
  </conditionalFormatting>
  <conditionalFormatting sqref="M31">
    <cfRule type="colorScale" priority="91">
      <colorScale>
        <cfvo type="min"/>
        <cfvo type="max"/>
        <color rgb="FFFF7128"/>
        <color rgb="FFFFEF9C"/>
      </colorScale>
    </cfRule>
  </conditionalFormatting>
  <conditionalFormatting sqref="M31:M32">
    <cfRule type="cellIs" dxfId="46" priority="75" stopIfTrue="1" operator="equal">
      <formula>"NO"</formula>
    </cfRule>
    <cfRule type="cellIs" dxfId="45" priority="76" stopIfTrue="1" operator="equal">
      <formula>"OK"</formula>
    </cfRule>
  </conditionalFormatting>
  <conditionalFormatting sqref="M32">
    <cfRule type="cellIs" dxfId="44" priority="46" stopIfTrue="1" operator="equal">
      <formula>"OK"</formula>
    </cfRule>
    <cfRule type="colorScale" priority="77">
      <colorScale>
        <cfvo type="min"/>
        <cfvo type="max"/>
        <color rgb="FFFF7128"/>
        <color rgb="FFFFEF9C"/>
      </colorScale>
    </cfRule>
    <cfRule type="colorScale" priority="47">
      <colorScale>
        <cfvo type="min"/>
        <cfvo type="max"/>
        <color rgb="FFFF7128"/>
        <color rgb="FFFFEF9C"/>
      </colorScale>
    </cfRule>
    <cfRule type="cellIs" dxfId="43" priority="45" stopIfTrue="1" operator="equal">
      <formula>"NO"</formula>
    </cfRule>
  </conditionalFormatting>
  <conditionalFormatting sqref="O22:O23">
    <cfRule type="cellIs" dxfId="42" priority="29" stopIfTrue="1" operator="greaterThan">
      <formula>0</formula>
    </cfRule>
    <cfRule type="cellIs" dxfId="41" priority="30" operator="lessThan">
      <formula>0</formula>
    </cfRule>
    <cfRule type="cellIs" dxfId="40" priority="59" stopIfTrue="1" operator="greaterThan">
      <formula>0</formula>
    </cfRule>
    <cfRule type="cellIs" dxfId="39" priority="60" operator="lessThan">
      <formula>0</formula>
    </cfRule>
  </conditionalFormatting>
  <conditionalFormatting sqref="O22:O24">
    <cfRule type="cellIs" dxfId="38" priority="21" stopIfTrue="1" operator="greaterThan">
      <formula>0</formula>
    </cfRule>
    <cfRule type="cellIs" dxfId="37" priority="22" operator="lessThan">
      <formula>0</formula>
    </cfRule>
  </conditionalFormatting>
  <conditionalFormatting sqref="O22:O25">
    <cfRule type="cellIs" dxfId="36" priority="51" stopIfTrue="1" operator="greaterThan">
      <formula>0</formula>
    </cfRule>
    <cfRule type="cellIs" dxfId="35" priority="52" operator="lessThan">
      <formula>0</formula>
    </cfRule>
    <cfRule type="cellIs" dxfId="34" priority="117" stopIfTrue="1" operator="greaterThan">
      <formula>0</formula>
    </cfRule>
    <cfRule type="cellIs" dxfId="33" priority="118" operator="lessThan">
      <formula>0</formula>
    </cfRule>
  </conditionalFormatting>
  <conditionalFormatting sqref="O22:O29">
    <cfRule type="cellIs" dxfId="32" priority="95" stopIfTrue="1" operator="greaterThan">
      <formula>0</formula>
    </cfRule>
    <cfRule type="cellIs" dxfId="31" priority="96" operator="lessThan">
      <formula>0</formula>
    </cfRule>
  </conditionalFormatting>
  <conditionalFormatting sqref="O23">
    <cfRule type="cellIs" dxfId="30" priority="79" operator="lessThan">
      <formula>0</formula>
    </cfRule>
    <cfRule type="cellIs" dxfId="29" priority="78" stopIfTrue="1" operator="greaterThan">
      <formula>0</formula>
    </cfRule>
  </conditionalFormatting>
  <conditionalFormatting sqref="O23:O30">
    <cfRule type="cellIs" dxfId="28" priority="63" stopIfTrue="1" operator="greaterThan">
      <formula>0</formula>
    </cfRule>
    <cfRule type="cellIs" dxfId="27" priority="64" operator="lessThan">
      <formula>0</formula>
    </cfRule>
    <cfRule type="cellIs" dxfId="26" priority="33" stopIfTrue="1" operator="greaterThan">
      <formula>0</formula>
    </cfRule>
    <cfRule type="cellIs" dxfId="25" priority="34" operator="lessThan">
      <formula>0</formula>
    </cfRule>
  </conditionalFormatting>
  <conditionalFormatting sqref="O24">
    <cfRule type="cellIs" dxfId="24" priority="103" stopIfTrue="1" operator="greaterThan">
      <formula>0</formula>
    </cfRule>
    <cfRule type="cellIs" dxfId="23" priority="104" operator="lessThan">
      <formula>0</formula>
    </cfRule>
  </conditionalFormatting>
  <conditionalFormatting sqref="O22:Q24">
    <cfRule type="cellIs" dxfId="22" priority="10" operator="lessThan">
      <formula>0</formula>
    </cfRule>
    <cfRule type="cellIs" dxfId="21" priority="9" stopIfTrue="1" operator="greaterThan">
      <formula>0</formula>
    </cfRule>
  </conditionalFormatting>
  <conditionalFormatting sqref="P22">
    <cfRule type="cellIs" dxfId="20" priority="1" stopIfTrue="1" operator="greaterThan">
      <formula>0</formula>
    </cfRule>
    <cfRule type="cellIs" dxfId="19" priority="2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H20 H18 H16 H14 H12 H10 H9 H11 H13 H15 H17 H19 H21 J20 J18 J16 J14 J12 J10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1692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167640</xdr:rowOff>
                  </from>
                  <to>
                    <xdr:col>4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693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10</xdr:row>
                    <xdr:rowOff>7620</xdr:rowOff>
                  </from>
                  <to>
                    <xdr:col>4</xdr:col>
                    <xdr:colOff>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6931" r:id="rId6" name="Drop Down 3">
              <controlPr defaultSize="0" autoLine="0" autoPict="0">
                <anchor moveWithCells="1">
                  <from>
                    <xdr:col>3</xdr:col>
                    <xdr:colOff>7620</xdr:colOff>
                    <xdr:row>11</xdr:row>
                    <xdr:rowOff>182880</xdr:rowOff>
                  </from>
                  <to>
                    <xdr:col>4</xdr:col>
                    <xdr:colOff>7620</xdr:colOff>
                    <xdr:row>13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6932" r:id="rId7" name="Drop Down 4">
              <controlPr defaultSize="0" autoLine="0" autoPict="0">
                <anchor moveWithCells="1">
                  <from>
                    <xdr:col>3</xdr:col>
                    <xdr:colOff>7620</xdr:colOff>
                    <xdr:row>14</xdr:row>
                    <xdr:rowOff>0</xdr:rowOff>
                  </from>
                  <to>
                    <xdr:col>4</xdr:col>
                    <xdr:colOff>7620</xdr:colOff>
                    <xdr:row>15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6933" r:id="rId8" name="Drop Down 5">
              <controlPr defaultSize="0" autoLine="0" autoPict="0">
                <anchor moveWithCells="1">
                  <from>
                    <xdr:col>3</xdr:col>
                    <xdr:colOff>7620</xdr:colOff>
                    <xdr:row>15</xdr:row>
                    <xdr:rowOff>167640</xdr:rowOff>
                  </from>
                  <to>
                    <xdr:col>4</xdr:col>
                    <xdr:colOff>7620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693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182880</xdr:rowOff>
                  </from>
                  <to>
                    <xdr:col>4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16935" r:id="rId10" name="Drop Down 7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182880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ABA70-A74B-4193-9BF0-B1ECAAED39A3}">
  <sheetPr>
    <tabColor theme="3" tint="-0.249977111117893"/>
  </sheetPr>
  <dimension ref="A1:IQ26"/>
  <sheetViews>
    <sheetView showGridLines="0" showRowColHeaders="0" topLeftCell="A2" zoomScaleNormal="100" workbookViewId="0">
      <selection activeCell="F23" sqref="F23"/>
    </sheetView>
  </sheetViews>
  <sheetFormatPr baseColWidth="10" defaultColWidth="0" defaultRowHeight="15" customHeight="1" zeroHeight="1" x14ac:dyDescent="0.3"/>
  <cols>
    <col min="1" max="1" width="1.5546875" customWidth="1"/>
    <col min="2" max="2" width="32.6640625" customWidth="1"/>
    <col min="3" max="3" width="1.6640625" customWidth="1"/>
    <col min="4" max="4" width="16.44140625" customWidth="1"/>
    <col min="5" max="5" width="2.109375" customWidth="1"/>
    <col min="6" max="6" width="15.6640625" customWidth="1"/>
    <col min="7" max="7" width="1.6640625" customWidth="1"/>
    <col min="8" max="8" width="15.6640625" customWidth="1"/>
    <col min="9" max="9" width="1.6640625" customWidth="1"/>
    <col min="10" max="10" width="15.6640625" customWidth="1"/>
    <col min="11" max="12" width="1.6640625" customWidth="1"/>
    <col min="13" max="13" width="7" customWidth="1"/>
    <col min="14" max="14" width="19.44140625" customWidth="1"/>
    <col min="15" max="15" width="19.6640625" customWidth="1"/>
    <col min="16" max="16" width="6.6640625" customWidth="1"/>
    <col min="17" max="17" width="2.44140625" customWidth="1"/>
    <col min="18" max="18" width="2.44140625" hidden="1" customWidth="1"/>
    <col min="19" max="21" width="11.44140625" hidden="1" customWidth="1"/>
    <col min="22" max="22" width="11.44140625" style="23" hidden="1" customWidth="1"/>
    <col min="23" max="246" width="11.44140625" hidden="1" customWidth="1"/>
    <col min="247" max="247" width="12.109375" hidden="1" customWidth="1"/>
    <col min="248" max="248" width="9.33203125" hidden="1" customWidth="1"/>
    <col min="249" max="249" width="6.5546875" hidden="1" customWidth="1"/>
    <col min="250" max="250" width="9.33203125" hidden="1" customWidth="1"/>
    <col min="251" max="251" width="6.5546875" hidden="1" customWidth="1"/>
    <col min="252" max="16384" width="3.6640625" hidden="1"/>
  </cols>
  <sheetData>
    <row r="1" spans="1:16" ht="9.9" customHeight="1" x14ac:dyDescent="0.3"/>
    <row r="2" spans="1:16" ht="9.9" customHeight="1" thickBot="1" x14ac:dyDescent="0.35"/>
    <row r="3" spans="1:16" ht="16.5" customHeight="1" x14ac:dyDescent="0.3">
      <c r="A3" s="40"/>
      <c r="B3" s="37"/>
      <c r="C3" s="105" t="s">
        <v>58</v>
      </c>
      <c r="D3" s="106"/>
      <c r="E3" s="111" t="str">
        <f>+IF(Ingresos!$E$3="","",Ingresos!$E$3)</f>
        <v/>
      </c>
      <c r="F3" s="112"/>
      <c r="G3" s="112"/>
      <c r="H3" s="112"/>
      <c r="I3" s="112"/>
      <c r="J3" s="112"/>
      <c r="K3" s="113"/>
    </row>
    <row r="4" spans="1:16" ht="17.25" customHeight="1" thickBot="1" x14ac:dyDescent="0.35">
      <c r="A4" s="40"/>
      <c r="B4" s="37"/>
      <c r="C4" s="105"/>
      <c r="D4" s="106"/>
      <c r="E4" s="114"/>
      <c r="F4" s="115"/>
      <c r="G4" s="115"/>
      <c r="H4" s="115"/>
      <c r="I4" s="115"/>
      <c r="J4" s="115"/>
      <c r="K4" s="116"/>
    </row>
    <row r="5" spans="1:16" ht="26.25" customHeight="1" thickBot="1" x14ac:dyDescent="0.35">
      <c r="A5" s="41"/>
      <c r="B5" s="37"/>
      <c r="C5" s="105" t="s">
        <v>10</v>
      </c>
      <c r="D5" s="106"/>
      <c r="E5" s="117">
        <f>+IF(Ingresos!$E$5="","",Ingresos!$E$5)</f>
        <v>45809</v>
      </c>
      <c r="F5" s="118"/>
      <c r="G5" s="118"/>
      <c r="H5" s="118"/>
      <c r="I5" s="118"/>
      <c r="J5" s="118"/>
      <c r="K5" s="119"/>
    </row>
    <row r="6" spans="1:16" ht="14.4" hidden="1" x14ac:dyDescent="0.3">
      <c r="M6" s="1" t="e">
        <f>+IF(N6="Mi presupuesto es positivo","OK",IF(N6="Mi presupuesto es negativo, debo ajustarlo","NO",""))</f>
        <v>#REF!</v>
      </c>
      <c r="N6" s="9" t="e">
        <f>+IF(#REF!=0,"",IF(#REF!&lt;0,"Mi presupuesto es negativo, debo ajustarlo","Mi presupuesto es positivo"))</f>
        <v>#REF!</v>
      </c>
    </row>
    <row r="7" spans="1:16" ht="15" customHeight="1" thickBot="1" x14ac:dyDescent="0.35"/>
    <row r="8" spans="1:16" ht="15" customHeight="1" thickBot="1" x14ac:dyDescent="0.35">
      <c r="M8" s="135" t="s">
        <v>100</v>
      </c>
      <c r="N8" s="136"/>
      <c r="O8" s="136"/>
      <c r="P8" s="137"/>
    </row>
    <row r="9" spans="1:16" ht="36" customHeight="1" thickBot="1" x14ac:dyDescent="0.35">
      <c r="B9" s="66" t="s">
        <v>11</v>
      </c>
      <c r="D9" s="66" t="s">
        <v>87</v>
      </c>
      <c r="E9" s="59"/>
      <c r="F9" s="66" t="s">
        <v>88</v>
      </c>
      <c r="H9" s="66" t="s">
        <v>89</v>
      </c>
      <c r="M9" s="138"/>
      <c r="N9" s="139"/>
      <c r="O9" s="139"/>
      <c r="P9" s="140"/>
    </row>
    <row r="10" spans="1:16" ht="15" customHeight="1" thickBot="1" x14ac:dyDescent="0.35">
      <c r="B10" s="67" t="s">
        <v>12</v>
      </c>
      <c r="C10" s="64"/>
      <c r="D10" s="68">
        <f>+SUM(D11:D17)</f>
        <v>4000000</v>
      </c>
      <c r="F10" s="68">
        <f>+SUM(F11:F17)</f>
        <v>0</v>
      </c>
      <c r="H10" s="68">
        <f>SUM(H11:H17)</f>
        <v>0</v>
      </c>
    </row>
    <row r="11" spans="1:16" ht="15" customHeight="1" x14ac:dyDescent="0.3">
      <c r="B11" s="60" t="s">
        <v>3</v>
      </c>
      <c r="C11" s="65"/>
      <c r="D11" s="45">
        <f>+Ingresos!Q8</f>
        <v>2000000</v>
      </c>
      <c r="F11" s="71"/>
      <c r="H11" s="56">
        <f>+IF(F11=0,0,F11-D11)</f>
        <v>0</v>
      </c>
      <c r="M11" s="141" t="str">
        <f>+IF(D25&gt;(D18*10%),"VERDE","")</f>
        <v/>
      </c>
      <c r="N11" s="123" t="s">
        <v>96</v>
      </c>
      <c r="O11" s="124"/>
      <c r="P11" s="125"/>
    </row>
    <row r="12" spans="1:16" ht="15" customHeight="1" x14ac:dyDescent="0.3">
      <c r="B12" s="61" t="s">
        <v>22</v>
      </c>
      <c r="C12" s="65"/>
      <c r="D12" s="45">
        <f>+Ingresos!Q9</f>
        <v>2000000</v>
      </c>
      <c r="F12" s="71"/>
      <c r="H12" s="56">
        <f t="shared" ref="H12:H17" si="0">+IF(F12=0,0,F12-D12)</f>
        <v>0</v>
      </c>
      <c r="M12" s="142"/>
      <c r="N12" s="126"/>
      <c r="O12" s="127"/>
      <c r="P12" s="128"/>
    </row>
    <row r="13" spans="1:16" ht="15" customHeight="1" thickBot="1" x14ac:dyDescent="0.35">
      <c r="B13" s="61" t="s">
        <v>25</v>
      </c>
      <c r="C13" s="65"/>
      <c r="D13" s="45">
        <f>+Ingresos!Q10</f>
        <v>0</v>
      </c>
      <c r="F13" s="71"/>
      <c r="H13" s="56">
        <f t="shared" si="0"/>
        <v>0</v>
      </c>
      <c r="M13" s="143"/>
      <c r="N13" s="129"/>
      <c r="O13" s="130"/>
      <c r="P13" s="131"/>
    </row>
    <row r="14" spans="1:16" ht="15" customHeight="1" thickBot="1" x14ac:dyDescent="0.35">
      <c r="B14" s="61" t="s">
        <v>26</v>
      </c>
      <c r="C14" s="65"/>
      <c r="D14" s="45">
        <f>+Ingresos!Q11</f>
        <v>0</v>
      </c>
      <c r="F14" s="71"/>
      <c r="H14" s="56">
        <f t="shared" si="0"/>
        <v>0</v>
      </c>
    </row>
    <row r="15" spans="1:16" ht="15" customHeight="1" x14ac:dyDescent="0.3">
      <c r="B15" s="61" t="s">
        <v>7</v>
      </c>
      <c r="C15" s="65"/>
      <c r="D15" s="45">
        <f>+Ingresos!Q12</f>
        <v>0</v>
      </c>
      <c r="F15" s="71"/>
      <c r="H15" s="56">
        <f t="shared" si="0"/>
        <v>0</v>
      </c>
      <c r="M15" s="120" t="str">
        <f>+IF(AND(D25&gt;(D18*0%),D25&lt;(D18*10%)),"AMARILLO","")</f>
        <v/>
      </c>
      <c r="N15" s="123" t="s">
        <v>97</v>
      </c>
      <c r="O15" s="124"/>
      <c r="P15" s="125"/>
    </row>
    <row r="16" spans="1:16" ht="15" customHeight="1" x14ac:dyDescent="0.3">
      <c r="B16" s="62" t="s">
        <v>8</v>
      </c>
      <c r="C16" s="57"/>
      <c r="D16" s="45">
        <f>+Ingresos!Q13</f>
        <v>0</v>
      </c>
      <c r="F16" s="71"/>
      <c r="H16" s="56">
        <f t="shared" si="0"/>
        <v>0</v>
      </c>
      <c r="M16" s="121"/>
      <c r="N16" s="126"/>
      <c r="O16" s="127"/>
      <c r="P16" s="128"/>
    </row>
    <row r="17" spans="2:16" ht="15" customHeight="1" thickBot="1" x14ac:dyDescent="0.35">
      <c r="B17" s="63" t="s">
        <v>27</v>
      </c>
      <c r="C17" s="65"/>
      <c r="D17" s="45">
        <f>+Ingresos!Q14</f>
        <v>0</v>
      </c>
      <c r="F17" s="71"/>
      <c r="H17" s="56">
        <f t="shared" si="0"/>
        <v>0</v>
      </c>
      <c r="M17" s="122"/>
      <c r="N17" s="129"/>
      <c r="O17" s="130"/>
      <c r="P17" s="131"/>
    </row>
    <row r="18" spans="2:16" ht="15" customHeight="1" thickBot="1" x14ac:dyDescent="0.35">
      <c r="B18" s="67" t="s">
        <v>13</v>
      </c>
      <c r="C18" s="64"/>
      <c r="D18" s="69">
        <f>+SUM(D19:D24)</f>
        <v>5250000</v>
      </c>
      <c r="F18" s="69">
        <f>+SUM(F19:F24)</f>
        <v>0</v>
      </c>
      <c r="H18" s="69">
        <f>+SUM(H19:H24)</f>
        <v>0</v>
      </c>
    </row>
    <row r="19" spans="2:16" ht="15" customHeight="1" x14ac:dyDescent="0.3">
      <c r="B19" s="60" t="s">
        <v>14</v>
      </c>
      <c r="C19" s="65"/>
      <c r="D19" s="45">
        <f>+'Obligaciones Fcieras'!J24</f>
        <v>1250000</v>
      </c>
      <c r="F19" s="71"/>
      <c r="H19" s="56">
        <f t="shared" ref="H19:H24" si="1">+IF(F19=0,0,F19-D19)</f>
        <v>0</v>
      </c>
      <c r="M19" s="132" t="str">
        <f>+IF(D25&lt;0,"ROJO","")</f>
        <v>ROJO</v>
      </c>
      <c r="N19" s="123" t="s">
        <v>98</v>
      </c>
      <c r="O19" s="124"/>
      <c r="P19" s="125"/>
    </row>
    <row r="20" spans="2:16" ht="15" customHeight="1" x14ac:dyDescent="0.3">
      <c r="B20" s="61" t="s">
        <v>15</v>
      </c>
      <c r="C20" s="65"/>
      <c r="D20" s="45">
        <f>+'Gastos del Hogar'!J31</f>
        <v>2500000</v>
      </c>
      <c r="F20" s="71"/>
      <c r="H20" s="56">
        <f t="shared" si="1"/>
        <v>0</v>
      </c>
      <c r="M20" s="133"/>
      <c r="N20" s="126"/>
      <c r="O20" s="127"/>
      <c r="P20" s="128"/>
    </row>
    <row r="21" spans="2:16" ht="15" customHeight="1" thickBot="1" x14ac:dyDescent="0.35">
      <c r="B21" s="61" t="s">
        <v>16</v>
      </c>
      <c r="C21" s="65"/>
      <c r="D21" s="45">
        <f>+Salud!J25</f>
        <v>0</v>
      </c>
      <c r="F21" s="71"/>
      <c r="H21" s="56">
        <f t="shared" si="1"/>
        <v>0</v>
      </c>
      <c r="M21" s="134"/>
      <c r="N21" s="129"/>
      <c r="O21" s="130"/>
      <c r="P21" s="131"/>
    </row>
    <row r="22" spans="2:16" ht="15" customHeight="1" x14ac:dyDescent="0.3">
      <c r="B22" s="61" t="s">
        <v>17</v>
      </c>
      <c r="C22" s="65"/>
      <c r="D22" s="45">
        <f>+'Educación-Hijos'!J25</f>
        <v>800000</v>
      </c>
      <c r="F22" s="71"/>
      <c r="H22" s="56">
        <f t="shared" si="1"/>
        <v>0</v>
      </c>
    </row>
    <row r="23" spans="2:16" ht="15" customHeight="1" x14ac:dyDescent="0.3">
      <c r="B23" s="61" t="s">
        <v>18</v>
      </c>
      <c r="C23" s="65"/>
      <c r="D23" s="45">
        <f>+'Transporte-Auto'!J27</f>
        <v>0</v>
      </c>
      <c r="F23" s="71"/>
      <c r="H23" s="56">
        <f t="shared" si="1"/>
        <v>0</v>
      </c>
      <c r="J23" s="70"/>
    </row>
    <row r="24" spans="2:16" ht="15" customHeight="1" thickBot="1" x14ac:dyDescent="0.35">
      <c r="B24" s="63" t="s">
        <v>20</v>
      </c>
      <c r="C24" s="65"/>
      <c r="D24" s="45">
        <f>+'Comida-Entretenimiento'!J23</f>
        <v>700000</v>
      </c>
      <c r="F24" s="71"/>
      <c r="H24" s="56">
        <f t="shared" si="1"/>
        <v>0</v>
      </c>
    </row>
    <row r="25" spans="2:16" ht="15" customHeight="1" thickBot="1" x14ac:dyDescent="0.35">
      <c r="B25" s="67" t="s">
        <v>95</v>
      </c>
      <c r="C25" s="64"/>
      <c r="D25" s="58">
        <f>+D10-D18</f>
        <v>-1250000</v>
      </c>
      <c r="F25" s="58">
        <f>+F10-F18</f>
        <v>0</v>
      </c>
      <c r="H25" s="58">
        <f>+H10-H18</f>
        <v>0</v>
      </c>
    </row>
    <row r="26" spans="2:16" ht="15" customHeight="1" x14ac:dyDescent="0.3"/>
  </sheetData>
  <sheetProtection password="D8F3" sheet="1" objects="1" scenarios="1" selectLockedCells="1"/>
  <mergeCells count="11">
    <mergeCell ref="M15:M17"/>
    <mergeCell ref="N15:P17"/>
    <mergeCell ref="M19:M21"/>
    <mergeCell ref="N19:P21"/>
    <mergeCell ref="C3:D4"/>
    <mergeCell ref="E3:K4"/>
    <mergeCell ref="C5:D5"/>
    <mergeCell ref="E5:K5"/>
    <mergeCell ref="N11:P13"/>
    <mergeCell ref="M8:P9"/>
    <mergeCell ref="M11:M13"/>
  </mergeCells>
  <conditionalFormatting sqref="M6">
    <cfRule type="colorScale" priority="113">
      <colorScale>
        <cfvo type="min"/>
        <cfvo type="max"/>
        <color rgb="FFFF7128"/>
        <color rgb="FFFFEF9C"/>
      </colorScale>
    </cfRule>
  </conditionalFormatting>
  <conditionalFormatting sqref="M6:M7">
    <cfRule type="cellIs" dxfId="18" priority="111" stopIfTrue="1" operator="equal">
      <formula>"NO"</formula>
    </cfRule>
    <cfRule type="cellIs" dxfId="17" priority="112" stopIfTrue="1" operator="equal">
      <formula>"OK"</formula>
    </cfRule>
  </conditionalFormatting>
  <conditionalFormatting sqref="M7">
    <cfRule type="colorScale" priority="132">
      <colorScale>
        <cfvo type="min"/>
        <cfvo type="max"/>
        <color rgb="FFFF7128"/>
        <color rgb="FFFFEF9C"/>
      </colorScale>
    </cfRule>
  </conditionalFormatting>
  <conditionalFormatting sqref="M11">
    <cfRule type="cellIs" dxfId="16" priority="114" stopIfTrue="1" operator="equal">
      <formula>"NO"</formula>
    </cfRule>
    <cfRule type="cellIs" dxfId="15" priority="115" stopIfTrue="1" operator="equal">
      <formula>"OK"</formula>
    </cfRule>
    <cfRule type="colorScale" priority="116">
      <colorScale>
        <cfvo type="min"/>
        <cfvo type="max"/>
        <color rgb="FFFF7128"/>
        <color rgb="FFFFEF9C"/>
      </colorScale>
    </cfRule>
  </conditionalFormatting>
  <conditionalFormatting sqref="M11:M13">
    <cfRule type="cellIs" dxfId="14" priority="3" stopIfTrue="1" operator="equal">
      <formula>"VERDE"</formula>
    </cfRule>
  </conditionalFormatting>
  <conditionalFormatting sqref="M14">
    <cfRule type="colorScale" priority="21">
      <colorScale>
        <cfvo type="min"/>
        <cfvo type="max"/>
        <color rgb="FFFF7128"/>
        <color rgb="FFFFEF9C"/>
      </colorScale>
    </cfRule>
  </conditionalFormatting>
  <conditionalFormatting sqref="M14:M15">
    <cfRule type="cellIs" dxfId="13" priority="7" stopIfTrue="1" operator="equal">
      <formula>"NO"</formula>
    </cfRule>
    <cfRule type="cellIs" dxfId="12" priority="8" stopIfTrue="1" operator="equal">
      <formula>"OK"</formula>
    </cfRule>
  </conditionalFormatting>
  <conditionalFormatting sqref="M15">
    <cfRule type="colorScale" priority="9">
      <colorScale>
        <cfvo type="min"/>
        <cfvo type="max"/>
        <color rgb="FFFF7128"/>
        <color rgb="FFFFEF9C"/>
      </colorScale>
    </cfRule>
  </conditionalFormatting>
  <conditionalFormatting sqref="M15:M17">
    <cfRule type="cellIs" dxfId="11" priority="2" stopIfTrue="1" operator="equal">
      <formula>"AMARILLO"</formula>
    </cfRule>
  </conditionalFormatting>
  <conditionalFormatting sqref="M17">
    <cfRule type="cellIs" dxfId="10" priority="16" stopIfTrue="1" operator="equal">
      <formula>"NO"</formula>
    </cfRule>
    <cfRule type="cellIs" dxfId="9" priority="17" stopIfTrue="1" operator="equal">
      <formula>"OK"</formula>
    </cfRule>
    <cfRule type="colorScale" priority="18">
      <colorScale>
        <cfvo type="min"/>
        <cfvo type="max"/>
        <color rgb="FFFF7128"/>
        <color rgb="FFFFEF9C"/>
      </colorScale>
    </cfRule>
  </conditionalFormatting>
  <conditionalFormatting sqref="M19">
    <cfRule type="cellIs" dxfId="8" priority="4" stopIfTrue="1" operator="equal">
      <formula>"NO"</formula>
    </cfRule>
    <cfRule type="cellIs" dxfId="7" priority="5" stopIfTrue="1" operator="equal">
      <formula>"OK"</formula>
    </cfRule>
    <cfRule type="colorScale" priority="6">
      <colorScale>
        <cfvo type="min"/>
        <cfvo type="max"/>
        <color rgb="FFFF7128"/>
        <color rgb="FFFFEF9C"/>
      </colorScale>
    </cfRule>
  </conditionalFormatting>
  <conditionalFormatting sqref="M19:M21">
    <cfRule type="cellIs" dxfId="6" priority="1" stopIfTrue="1" operator="equal">
      <formula>"ROJO"</formula>
    </cfRule>
  </conditionalFormatting>
  <conditionalFormatting sqref="O6:O7 O10 D25 F25 H25">
    <cfRule type="cellIs" dxfId="5" priority="133" stopIfTrue="1" operator="greaterThan">
      <formula>0</formula>
    </cfRule>
    <cfRule type="cellIs" dxfId="4" priority="134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H1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Cómo comenzar</vt:lpstr>
      <vt:lpstr>Ingresos</vt:lpstr>
      <vt:lpstr>Obligaciones Fcieras</vt:lpstr>
      <vt:lpstr>Gastos del Hogar</vt:lpstr>
      <vt:lpstr>Salud</vt:lpstr>
      <vt:lpstr>Educación-Hijos</vt:lpstr>
      <vt:lpstr>Transporte-Auto</vt:lpstr>
      <vt:lpstr>Comida-Entretenimiento</vt:lpstr>
      <vt:lpstr>Desvíos Pto-Real</vt:lpstr>
      <vt:lpstr>gráfico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JUAN BARRERA</cp:lastModifiedBy>
  <dcterms:created xsi:type="dcterms:W3CDTF">2025-07-30T23:20:04Z</dcterms:created>
  <dcterms:modified xsi:type="dcterms:W3CDTF">2026-04-18T01:24:35Z</dcterms:modified>
</cp:coreProperties>
</file>